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8\1er TRIMESTRE\"/>
    </mc:Choice>
  </mc:AlternateContent>
  <xr:revisionPtr revIDLastSave="0" documentId="13_ncr:1_{39A9D74F-389B-4F3F-8E33-C80E6C7F3123}" xr6:coauthVersionLast="43" xr6:coauthVersionMax="43" xr10:uidLastSave="{00000000-0000-0000-0000-000000000000}"/>
  <bookViews>
    <workbookView xWindow="11520" yWindow="0" windowWidth="12480" windowHeight="12900" xr2:uid="{00000000-000D-0000-FFFF-FFFF00000000}"/>
  </bookViews>
  <sheets>
    <sheet name="1er trimestre" sheetId="1" r:id="rId1"/>
  </sheets>
  <definedNames>
    <definedName name="_xlnm.Print_Area" localSheetId="0">'1er trimestre'!$A$1:$N$34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9" i="1" l="1"/>
  <c r="J119" i="1"/>
  <c r="H118" i="1"/>
  <c r="K118" i="1"/>
  <c r="M122" i="1" l="1"/>
  <c r="M121" i="1"/>
  <c r="M119" i="1"/>
  <c r="H119" i="1"/>
  <c r="I119" i="1"/>
  <c r="K119" i="1"/>
  <c r="L119" i="1"/>
  <c r="M118" i="1"/>
  <c r="M96" i="1"/>
  <c r="M103" i="1"/>
  <c r="M110" i="1"/>
  <c r="K110" i="1"/>
  <c r="H110" i="1"/>
  <c r="K103" i="1"/>
  <c r="H103" i="1"/>
  <c r="K96" i="1"/>
  <c r="H96" i="1"/>
  <c r="L118" i="1"/>
  <c r="I118" i="1"/>
  <c r="L110" i="1"/>
  <c r="I110" i="1"/>
  <c r="L103" i="1"/>
  <c r="I103" i="1"/>
  <c r="L96" i="1"/>
  <c r="I96" i="1"/>
  <c r="M91" i="1"/>
  <c r="K91" i="1"/>
  <c r="H91" i="1"/>
  <c r="L91" i="1"/>
  <c r="I91" i="1"/>
  <c r="M97" i="1"/>
  <c r="M98" i="1"/>
  <c r="M99" i="1"/>
  <c r="M100" i="1"/>
  <c r="M101" i="1"/>
  <c r="H79" i="1" l="1"/>
  <c r="I79" i="1"/>
  <c r="J79" i="1"/>
  <c r="K79" i="1"/>
  <c r="L79" i="1"/>
  <c r="G79" i="1"/>
  <c r="M56" i="1"/>
  <c r="M57" i="1"/>
  <c r="M58" i="1"/>
  <c r="M59" i="1"/>
  <c r="M60" i="1"/>
  <c r="M61" i="1"/>
  <c r="M62" i="1"/>
  <c r="K54" i="1"/>
  <c r="H54" i="1"/>
  <c r="M53" i="1"/>
  <c r="H34" i="1" l="1"/>
  <c r="I34" i="1"/>
  <c r="J34" i="1"/>
  <c r="K34" i="1"/>
  <c r="L34" i="1"/>
  <c r="G34" i="1"/>
  <c r="K33" i="1"/>
  <c r="H33" i="1"/>
  <c r="M22" i="1"/>
  <c r="M23" i="1"/>
  <c r="M11" i="1"/>
  <c r="M36" i="1" l="1"/>
  <c r="M37" i="1"/>
  <c r="K8" i="1"/>
  <c r="K13" i="1"/>
  <c r="K15" i="1"/>
  <c r="K19" i="1"/>
  <c r="K27" i="1"/>
  <c r="H15" i="1"/>
  <c r="K75" i="1"/>
  <c r="H75" i="1"/>
  <c r="K68" i="1"/>
  <c r="H68" i="1"/>
  <c r="K63" i="1"/>
  <c r="H63" i="1"/>
  <c r="M71" i="1"/>
  <c r="M72" i="1"/>
  <c r="M64" i="1"/>
  <c r="M65" i="1"/>
  <c r="M66" i="1"/>
  <c r="M67" i="1"/>
  <c r="M55" i="1"/>
  <c r="M50" i="1"/>
  <c r="M51" i="1"/>
  <c r="K78" i="1"/>
  <c r="H78" i="1"/>
  <c r="M77" i="1"/>
  <c r="M78" i="1" s="1"/>
  <c r="L75" i="1"/>
  <c r="I75" i="1"/>
  <c r="M74" i="1"/>
  <c r="M73" i="1"/>
  <c r="M70" i="1"/>
  <c r="M69" i="1"/>
  <c r="L63" i="1"/>
  <c r="I63" i="1"/>
  <c r="L54" i="1"/>
  <c r="I54" i="1"/>
  <c r="M52" i="1"/>
  <c r="K49" i="1"/>
  <c r="H49" i="1"/>
  <c r="M48" i="1"/>
  <c r="M49" i="1" s="1"/>
  <c r="K47" i="1"/>
  <c r="H47" i="1"/>
  <c r="M46" i="1"/>
  <c r="M45" i="1"/>
  <c r="M9" i="1"/>
  <c r="M10" i="1" s="1"/>
  <c r="H10" i="1"/>
  <c r="K10" i="1"/>
  <c r="M17" i="1"/>
  <c r="M18" i="1"/>
  <c r="M29" i="1"/>
  <c r="M30" i="1"/>
  <c r="M31" i="1"/>
  <c r="M32" i="1"/>
  <c r="H27" i="1"/>
  <c r="H19" i="1"/>
  <c r="H13" i="1"/>
  <c r="H8" i="1"/>
  <c r="M21" i="1"/>
  <c r="M24" i="1"/>
  <c r="M25" i="1"/>
  <c r="M26" i="1"/>
  <c r="M20" i="1"/>
  <c r="L33" i="1"/>
  <c r="I33" i="1"/>
  <c r="M28" i="1"/>
  <c r="L19" i="1"/>
  <c r="I19" i="1"/>
  <c r="M16" i="1"/>
  <c r="L15" i="1"/>
  <c r="I15" i="1"/>
  <c r="M14" i="1"/>
  <c r="M15" i="1" s="1"/>
  <c r="M12" i="1"/>
  <c r="M13" i="1" s="1"/>
  <c r="M7" i="1"/>
  <c r="M8" i="1" s="1"/>
  <c r="M117" i="1"/>
  <c r="M116" i="1"/>
  <c r="M115" i="1"/>
  <c r="M114" i="1"/>
  <c r="M113" i="1"/>
  <c r="M111" i="1"/>
  <c r="M109" i="1"/>
  <c r="M108" i="1"/>
  <c r="M107" i="1"/>
  <c r="M106" i="1"/>
  <c r="M105" i="1"/>
  <c r="M104" i="1"/>
  <c r="M102" i="1"/>
  <c r="M95" i="1"/>
  <c r="M94" i="1"/>
  <c r="M93" i="1"/>
  <c r="M92" i="1"/>
  <c r="M90" i="1"/>
  <c r="M54" i="1" l="1"/>
  <c r="M19" i="1"/>
  <c r="M27" i="1"/>
  <c r="M33" i="1"/>
  <c r="M81" i="1"/>
  <c r="M68" i="1"/>
  <c r="M63" i="1"/>
  <c r="M82" i="1"/>
  <c r="M75" i="1"/>
  <c r="M47" i="1"/>
  <c r="M79" i="1" l="1"/>
  <c r="M34" i="1"/>
</calcChain>
</file>

<file path=xl/sharedStrings.xml><?xml version="1.0" encoding="utf-8"?>
<sst xmlns="http://schemas.openxmlformats.org/spreadsheetml/2006/main" count="455" uniqueCount="135">
  <si>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</si>
  <si>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</si>
  <si>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</si>
  <si>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</si>
  <si>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</si>
  <si>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</si>
  <si>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</si>
  <si>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</si>
  <si>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</si>
  <si>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</si>
  <si>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</si>
  <si>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</si>
  <si>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ESI</t>
  </si>
  <si>
    <t>PE</t>
  </si>
  <si>
    <t>TI</t>
  </si>
  <si>
    <t>BT</t>
  </si>
  <si>
    <t>PI</t>
  </si>
  <si>
    <t>AE</t>
  </si>
  <si>
    <t>PROG.</t>
  </si>
  <si>
    <t>ADULTO</t>
  </si>
  <si>
    <t>ADOL.</t>
  </si>
  <si>
    <t>NIÑA/O</t>
  </si>
  <si>
    <t>TOTAL GENERAL</t>
  </si>
  <si>
    <t>PASNNA</t>
  </si>
  <si>
    <t>PA</t>
  </si>
  <si>
    <t>MES: MARZO</t>
  </si>
  <si>
    <t>MES: ENERO</t>
  </si>
  <si>
    <t>JN Manuel Ávila Camacho</t>
  </si>
  <si>
    <t>20-40</t>
  </si>
  <si>
    <t>M=</t>
  </si>
  <si>
    <t>H=</t>
  </si>
  <si>
    <t>MES: FEBRERO</t>
  </si>
  <si>
    <t>Taller para padres</t>
  </si>
  <si>
    <t>Comunidad</t>
  </si>
  <si>
    <t>Lázaro Cárdenas S/N San Juan de Abajo</t>
  </si>
  <si>
    <t>20-60</t>
  </si>
  <si>
    <t>Programa Operativo Anual 2018</t>
  </si>
  <si>
    <t>Plática sobre prevención del embarazo</t>
  </si>
  <si>
    <t>Sec. 35 José Vasconcelos</t>
  </si>
  <si>
    <t>ACCESO 2 CARRETERA A NVO. VALLARTA, LAS JARRETADERAS</t>
  </si>
  <si>
    <t>13-17</t>
  </si>
  <si>
    <t>Plática prevención de abuso sexual</t>
  </si>
  <si>
    <t>Primaria Guillermo Flores Muñoz</t>
  </si>
  <si>
    <t>COLOMO Y SAUCES, EL COATANTE</t>
  </si>
  <si>
    <t>Plática sobre prevención del Bullying</t>
  </si>
  <si>
    <t>Primaria Cuitláhuac</t>
  </si>
  <si>
    <t>MISION SANTA ISABEL S/N, SAN VICENTE</t>
  </si>
  <si>
    <t>6 A 12</t>
  </si>
  <si>
    <t>JN Luis Castillo Ledón T.V.</t>
  </si>
  <si>
    <t>SANTA BARBARA S/N, SAN JOSÉ DEL VALLE</t>
  </si>
  <si>
    <t>23a Semana Nac. "Compartiendo esfuerzos"</t>
  </si>
  <si>
    <t>Prim. Guillermo Flores Muñoz</t>
  </si>
  <si>
    <t>Prim. 20 de noviembre T.M.</t>
  </si>
  <si>
    <t>HIDALGO NUM. 16 NORTE, VALLE DE BANDERAS</t>
  </si>
  <si>
    <t>Prim. América Inmortal</t>
  </si>
  <si>
    <t>LOS SAUCES Y AHUAJOTE, AGUAMILPA</t>
  </si>
  <si>
    <t>6 A 50</t>
  </si>
  <si>
    <t>JN Esteban Baca Calderón</t>
  </si>
  <si>
    <t>Plaza Principal Aguamilpa</t>
  </si>
  <si>
    <t>SANTA BARBARA S/N, SANTA FE, SAN JOSÉ DEL VALLE</t>
  </si>
  <si>
    <t>Plática sobre prevención de adicciones</t>
  </si>
  <si>
    <t>Prim. Luis Castillo Ledón T.V.</t>
  </si>
  <si>
    <t>JAIBA S/N, LOS ÁNGELES, SAN VICENTE</t>
  </si>
  <si>
    <t>Plática sobre Buen Trato</t>
  </si>
  <si>
    <t>JN Tayou Mar</t>
  </si>
  <si>
    <t>FRANCISCO I. MADERO NUM. 1, LO DE MARCOS</t>
  </si>
  <si>
    <t>Prim. 15 de Mayo</t>
  </si>
  <si>
    <t>LUIS ECHEVERRIA NUM. 15, Lo de Marcos</t>
  </si>
  <si>
    <t>San Juan de Abajo</t>
  </si>
  <si>
    <t>JN Sor Juana Inés de la Cruz</t>
  </si>
  <si>
    <t>FRANCISCO ZARCO NUM. 6, SAN JOSÉ DEL VALLE</t>
  </si>
  <si>
    <t>Plática Prevención ESI</t>
  </si>
  <si>
    <t>Prim. República de Cuba</t>
  </si>
  <si>
    <t>EMILIANO ZAPATA NUM. 350, LAS JARRETADERAS</t>
  </si>
  <si>
    <t>CAM 12</t>
  </si>
  <si>
    <t>Calle Otoño N° 20, Col. Buenos Aires, Bucerías</t>
  </si>
  <si>
    <t xml:space="preserve">Prim. República de Cuba </t>
  </si>
  <si>
    <t>Prim. Nicolás Bravo</t>
  </si>
  <si>
    <t>HIDALGO NUM. 2, EL PORVENIR</t>
  </si>
  <si>
    <t>Prim. 18 de marzo</t>
  </si>
  <si>
    <t>AVENIDA TERCER MUNDO NUM. 73, SAN FRANCISCO</t>
  </si>
  <si>
    <t>JN Robert Owen</t>
  </si>
  <si>
    <t>Lázaro Cárdenas 120 Mezcales</t>
  </si>
  <si>
    <t>Prim. Ignacio Manuel Altamirano</t>
  </si>
  <si>
    <t>CONOCIDO KILOMETRO 125 TEPIC PUERTO VALLARTA, SAN IGNACIO</t>
  </si>
  <si>
    <t>Prim. Ma. Del Carmen Serdán Alatriste T.M.</t>
  </si>
  <si>
    <t>PEZ LUNA S/N, Valle Marlin, San Vicente</t>
  </si>
  <si>
    <t>Prim. Vicente Guerrero Tm</t>
  </si>
  <si>
    <t>Privada S/N, La Misión, San Vicente</t>
  </si>
  <si>
    <t>JN Octavio Paz T.V.</t>
  </si>
  <si>
    <t>IGNACIO ZARAGOZA S/N, SAN JOSÉ DEL VALLE</t>
  </si>
  <si>
    <t>Plaza principal, El Colomo</t>
  </si>
  <si>
    <t>20-61</t>
  </si>
  <si>
    <t>CONOCIDO, AGUAMILPA</t>
  </si>
  <si>
    <t>Prim. Manuel Altamirano</t>
  </si>
  <si>
    <t>CAM 15</t>
  </si>
  <si>
    <t>San Ángel 36, Fracc. Santa Fe</t>
  </si>
  <si>
    <t>Plática sobre el Trabajo Infantil</t>
  </si>
  <si>
    <t>Prim. Francisco Villa T. V.</t>
  </si>
  <si>
    <t>AVENIDA CONSTITUCION NUM. 5 SUR, SAN JOSÉ DEL VALLE</t>
  </si>
  <si>
    <t>Conalep</t>
  </si>
  <si>
    <t>Valle de Orizaba s/n, Valle Dorado</t>
  </si>
  <si>
    <t>15-17</t>
  </si>
  <si>
    <t>Plática sobre los derechos de los niños</t>
  </si>
  <si>
    <t>JN Estefanía Castañeda</t>
  </si>
  <si>
    <t>VALLE DE MATAMOROS S/N, Valle Dorado</t>
  </si>
  <si>
    <t>CONOCIDO, EL COLOMO</t>
  </si>
  <si>
    <t>Platica sobre derecho de los niños</t>
  </si>
  <si>
    <t>JN Bertha Von glumer</t>
  </si>
  <si>
    <t>MANUEL NAVARRETE S/N, SAYULITA</t>
  </si>
  <si>
    <t>Prim. Estefanía Castañeda</t>
  </si>
  <si>
    <t>VALLE DE MATAMOROS S/N, MEZCALES</t>
  </si>
  <si>
    <t>Prim. 18 de Marzo</t>
  </si>
  <si>
    <t>Sec. 68 Ricardo Flores Magón</t>
  </si>
  <si>
    <t>AVENIDA DE LAS MISIONES S/N, FRACC. LA MISIÓN, SAN VICENTE</t>
  </si>
  <si>
    <t>Prim. Adolfo López Mateos</t>
  </si>
  <si>
    <t>CONOCIDO, MEZCALITOS</t>
  </si>
  <si>
    <t>Prim. Diego Rivera</t>
  </si>
  <si>
    <t>VALLE AMECA NUM. 130, MEZCALES</t>
  </si>
  <si>
    <t>JN Octavio Paz</t>
  </si>
  <si>
    <t>IGNACIO ZARAGOZA S/N, FRACC. SANTA FE, SAN JOSÉ DEL VALLE</t>
  </si>
  <si>
    <t>Sec. Justo Sierra</t>
  </si>
  <si>
    <t>KILOMETRO # 12 MEZCALES-VALLE, VALLE DE BANDERAS</t>
  </si>
  <si>
    <t>Conocido, Aguamilpa</t>
  </si>
  <si>
    <t>JN Justo Sierra Mendez</t>
  </si>
  <si>
    <t>6-7/03/2018</t>
  </si>
  <si>
    <t>KILOMETRO NUM. 12 MEZCALES-VALLE, VALLE DE BANDERAS</t>
  </si>
  <si>
    <t>JN Emilia Ferreiro</t>
  </si>
  <si>
    <t>NARDOS S/N, FRACC. JARDINES DEL SOL SAN JOSÉ DEL VALLE</t>
  </si>
  <si>
    <t>26-28/03/2018</t>
  </si>
  <si>
    <t>Capacitación PAMAR</t>
  </si>
  <si>
    <t>Centro DIF</t>
  </si>
  <si>
    <t>Hidalgo 500 sur, Centro, Valle de Banderas</t>
  </si>
  <si>
    <t>27-29/03/2018</t>
  </si>
  <si>
    <t>Lázaro Cárdenas, San Juan de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</si>
</sst>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16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3" fillId="4" borderId="6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 wrapText="1"/>
    </xf>
    <xf numFmtId="0" fontId="3" fillId="4" borderId="21" xfId="0" applyFont="1" applyFill="1" applyBorder="1" applyAlignment="1">
      <alignment horizontal="center"/>
    </xf>
    <xf numFmtId="0" fontId="0" fillId="0" borderId="24" xfId="0" applyBorder="1"/>
    <xf numFmtId="15" fontId="0" fillId="0" borderId="23" xfId="0" applyNumberFormat="1" applyBorder="1"/>
    <xf numFmtId="15" fontId="0" fillId="0" borderId="23" xfId="0" applyNumberFormat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5" xfId="0" applyBorder="1"/>
    <xf numFmtId="15" fontId="0" fillId="0" borderId="25" xfId="0" applyNumberFormat="1" applyBorder="1"/>
    <xf numFmtId="15" fontId="0" fillId="0" borderId="25" xfId="0" applyNumberFormat="1" applyBorder="1" applyAlignment="1">
      <alignment horizontal="center"/>
    </xf>
    <xf numFmtId="0" fontId="10" fillId="4" borderId="26" xfId="2" applyFont="1" applyFill="1" applyBorder="1" applyAlignment="1">
      <alignment horizontal="center"/>
    </xf>
    <xf numFmtId="0" fontId="10" fillId="4" borderId="27" xfId="2" applyFont="1" applyFill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9" xfId="0" applyBorder="1"/>
    <xf numFmtId="0" fontId="0" fillId="0" borderId="28" xfId="0" applyBorder="1" applyAlignment="1">
      <alignment wrapText="1"/>
    </xf>
    <xf numFmtId="15" fontId="0" fillId="0" borderId="30" xfId="0" applyNumberFormat="1" applyBorder="1" applyAlignment="1">
      <alignment horizontal="center"/>
    </xf>
    <xf numFmtId="15" fontId="0" fillId="0" borderId="18" xfId="0" applyNumberFormat="1" applyBorder="1" applyAlignment="1">
      <alignment horizontal="center"/>
    </xf>
    <xf numFmtId="0" fontId="0" fillId="0" borderId="32" xfId="0" applyBorder="1" applyAlignment="1">
      <alignment wrapText="1"/>
    </xf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37" xfId="0" applyFont="1" applyFill="1" applyBorder="1"/>
    <xf numFmtId="0" fontId="0" fillId="0" borderId="31" xfId="0" applyBorder="1" applyAlignment="1">
      <alignment horizontal="center"/>
    </xf>
    <xf numFmtId="15" fontId="0" fillId="0" borderId="29" xfId="0" applyNumberFormat="1" applyBorder="1" applyAlignment="1">
      <alignment horizontal="center"/>
    </xf>
    <xf numFmtId="0" fontId="0" fillId="0" borderId="41" xfId="0" applyBorder="1"/>
    <xf numFmtId="0" fontId="0" fillId="0" borderId="17" xfId="0" applyBorder="1"/>
    <xf numFmtId="0" fontId="0" fillId="0" borderId="36" xfId="0" applyBorder="1"/>
    <xf numFmtId="0" fontId="10" fillId="4" borderId="43" xfId="2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34" xfId="0" applyBorder="1"/>
    <xf numFmtId="0" fontId="0" fillId="3" borderId="12" xfId="0" applyFill="1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" fontId="0" fillId="0" borderId="15" xfId="0" applyNumberFormat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10" fillId="4" borderId="46" xfId="2" applyFont="1" applyFill="1" applyBorder="1" applyAlignment="1">
      <alignment horizontal="center"/>
    </xf>
    <xf numFmtId="0" fontId="0" fillId="0" borderId="41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36" xfId="0" applyBorder="1" applyAlignment="1">
      <alignment wrapText="1"/>
    </xf>
    <xf numFmtId="15" fontId="15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38" xfId="0" applyFont="1" applyFill="1" applyBorder="1"/>
    <xf numFmtId="0" fontId="0" fillId="0" borderId="48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47" xfId="0" applyBorder="1" applyAlignment="1">
      <alignment wrapText="1"/>
    </xf>
    <xf numFmtId="0" fontId="3" fillId="3" borderId="8" xfId="0" quotePrefix="1" applyFont="1" applyFill="1" applyBorder="1"/>
    <xf numFmtId="0" fontId="3" fillId="3" borderId="8" xfId="0" applyFont="1" applyFill="1" applyBorder="1"/>
    <xf numFmtId="0" fontId="3" fillId="4" borderId="21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3" borderId="38" xfId="0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15" fontId="16" fillId="3" borderId="30" xfId="0" applyNumberFormat="1" applyFont="1" applyFill="1" applyBorder="1" applyAlignment="1">
      <alignment horizontal="center"/>
    </xf>
    <xf numFmtId="15" fontId="0" fillId="3" borderId="25" xfId="0" applyNumberFormat="1" applyFill="1" applyBorder="1" applyAlignment="1">
      <alignment horizontal="center"/>
    </xf>
    <xf numFmtId="15" fontId="0" fillId="3" borderId="25" xfId="0" applyNumberFormat="1" applyFill="1" applyBorder="1"/>
    <xf numFmtId="0" fontId="0" fillId="3" borderId="25" xfId="0" applyFill="1" applyBorder="1"/>
    <xf numFmtId="0" fontId="0" fillId="3" borderId="41" xfId="0" applyFill="1" applyBorder="1"/>
    <xf numFmtId="0" fontId="0" fillId="3" borderId="21" xfId="0" applyFill="1" applyBorder="1" applyAlignment="1">
      <alignment horizontal="center" wrapText="1"/>
    </xf>
    <xf numFmtId="0" fontId="0" fillId="3" borderId="44" xfId="0" applyFill="1" applyBorder="1"/>
    <xf numFmtId="0" fontId="0" fillId="3" borderId="41" xfId="0" applyFill="1" applyBorder="1" applyAlignment="1">
      <alignment wrapText="1"/>
    </xf>
    <xf numFmtId="0" fontId="0" fillId="3" borderId="30" xfId="0" applyFill="1" applyBorder="1"/>
    <xf numFmtId="0" fontId="0" fillId="3" borderId="32" xfId="0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4" borderId="40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42" xfId="2" applyFont="1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0" fillId="4" borderId="33" xfId="2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wrapText="1"/>
    </xf>
    <xf numFmtId="0" fontId="10" fillId="4" borderId="39" xfId="2" applyFont="1" applyFill="1" applyBorder="1" applyAlignment="1">
      <alignment horizontal="center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83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38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8"/>
  <sheetViews>
    <sheetView tabSelected="1" topLeftCell="A94" zoomScale="90" zoomScaleNormal="90" zoomScaleSheetLayoutView="50" workbookViewId="0">
      <selection activeCell="G120" sqref="G120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" customWidth="1"/>
    <col min="15" max="15" width="30.5703125" customWidth="1"/>
  </cols>
  <sheetData>
    <row r="1" spans="1:17" ht="29.25" customHeight="1" x14ac:dyDescent="0.35">
      <c r="A1" s="96" t="s">
        <v>0</v>
      </c>
      <c r="B1" s="96"/>
      <c r="C1" s="96"/>
      <c r="D1" s="96"/>
      <c r="E1" s="96"/>
      <c r="F1" s="96"/>
      <c r="G1" s="96"/>
      <c r="H1" s="10"/>
      <c r="I1" s="10"/>
      <c r="J1" s="10"/>
      <c r="K1" s="10"/>
      <c r="L1" s="10"/>
      <c r="M1" s="10"/>
      <c r="N1" s="10"/>
      <c r="O1" s="1"/>
      <c r="P1" s="2"/>
      <c r="Q1" s="3"/>
    </row>
    <row r="2" spans="1:17" s="17" customFormat="1" ht="18" customHeight="1" x14ac:dyDescent="0.25">
      <c r="A2" s="97" t="s">
        <v>1</v>
      </c>
      <c r="B2" s="97"/>
      <c r="C2" s="97"/>
      <c r="D2" s="97"/>
      <c r="E2" s="97"/>
      <c r="F2" s="97"/>
      <c r="G2" s="97"/>
      <c r="H2" s="14"/>
      <c r="I2" s="14"/>
      <c r="J2" s="14"/>
      <c r="K2" s="14"/>
      <c r="L2" s="14"/>
      <c r="M2" s="14"/>
      <c r="N2" s="14"/>
      <c r="O2" s="14"/>
      <c r="P2" s="15"/>
      <c r="Q2" s="16"/>
    </row>
    <row r="3" spans="1:17" s="17" customFormat="1" ht="18" customHeight="1" x14ac:dyDescent="0.25">
      <c r="A3" s="93" t="s">
        <v>36</v>
      </c>
      <c r="B3" s="93"/>
      <c r="C3" s="93"/>
      <c r="D3" s="93"/>
      <c r="E3" s="93"/>
      <c r="F3" s="93"/>
      <c r="G3" s="93"/>
      <c r="L3" s="18"/>
      <c r="M3" s="18"/>
      <c r="N3" s="18"/>
      <c r="O3" s="14"/>
      <c r="P3" s="15"/>
      <c r="Q3" s="16"/>
    </row>
    <row r="4" spans="1:17" s="17" customFormat="1" ht="25.5" customHeight="1" thickBot="1" x14ac:dyDescent="0.3">
      <c r="A4" s="93" t="s">
        <v>26</v>
      </c>
      <c r="B4" s="93"/>
      <c r="C4" s="93"/>
      <c r="D4" s="93"/>
      <c r="E4" s="93"/>
      <c r="F4" s="93"/>
      <c r="G4" s="93"/>
      <c r="H4" s="18"/>
      <c r="I4" s="18"/>
      <c r="J4" s="18"/>
      <c r="K4" s="18"/>
      <c r="L4" s="18"/>
      <c r="M4" s="18"/>
      <c r="N4" s="18"/>
    </row>
    <row r="5" spans="1:17" ht="16.5" thickTop="1" thickBot="1" x14ac:dyDescent="0.3">
      <c r="A5" s="94" t="s">
        <v>18</v>
      </c>
      <c r="B5" s="94" t="s">
        <v>2</v>
      </c>
      <c r="C5" s="94" t="s">
        <v>3</v>
      </c>
      <c r="D5" s="94" t="s">
        <v>4</v>
      </c>
      <c r="E5" s="98" t="s">
        <v>7</v>
      </c>
      <c r="F5" s="94" t="s">
        <v>5</v>
      </c>
      <c r="G5" s="100" t="s">
        <v>21</v>
      </c>
      <c r="H5" s="100"/>
      <c r="I5" s="111" t="s">
        <v>20</v>
      </c>
      <c r="J5" s="115"/>
      <c r="K5" s="100" t="s">
        <v>19</v>
      </c>
      <c r="L5" s="100"/>
      <c r="M5" s="112" t="s">
        <v>6</v>
      </c>
      <c r="N5" s="66"/>
    </row>
    <row r="6" spans="1:17" ht="16.5" thickTop="1" thickBot="1" x14ac:dyDescent="0.3">
      <c r="A6" s="95"/>
      <c r="B6" s="95"/>
      <c r="C6" s="95"/>
      <c r="D6" s="95"/>
      <c r="E6" s="99"/>
      <c r="F6" s="95"/>
      <c r="G6" s="50" t="s">
        <v>8</v>
      </c>
      <c r="H6" s="60" t="s">
        <v>9</v>
      </c>
      <c r="I6" s="32" t="s">
        <v>8</v>
      </c>
      <c r="J6" s="33" t="s">
        <v>9</v>
      </c>
      <c r="K6" s="50" t="s">
        <v>8</v>
      </c>
      <c r="L6" s="60" t="s">
        <v>9</v>
      </c>
      <c r="M6" s="113"/>
      <c r="N6" s="66"/>
    </row>
    <row r="7" spans="1:17" ht="16.5" thickTop="1" thickBot="1" x14ac:dyDescent="0.3">
      <c r="A7" s="37" t="s">
        <v>12</v>
      </c>
      <c r="B7" s="31">
        <v>43129</v>
      </c>
      <c r="C7" s="30" t="s">
        <v>32</v>
      </c>
      <c r="D7" s="29" t="s">
        <v>33</v>
      </c>
      <c r="E7" s="47" t="s">
        <v>34</v>
      </c>
      <c r="F7" s="22" t="s">
        <v>35</v>
      </c>
      <c r="G7" s="51"/>
      <c r="H7" s="61"/>
      <c r="I7" s="58"/>
      <c r="J7" s="39"/>
      <c r="K7" s="51">
        <v>2</v>
      </c>
      <c r="L7" s="61">
        <v>54</v>
      </c>
      <c r="M7" s="74">
        <f>SUM(G7:L7)</f>
        <v>56</v>
      </c>
      <c r="N7" s="65"/>
    </row>
    <row r="8" spans="1:17" ht="16.5" thickTop="1" thickBot="1" x14ac:dyDescent="0.3">
      <c r="A8" s="21"/>
      <c r="B8" s="27"/>
      <c r="C8" s="27"/>
      <c r="D8" s="27"/>
      <c r="E8" s="48"/>
      <c r="F8" s="54" t="s">
        <v>6</v>
      </c>
      <c r="G8" s="73" t="s">
        <v>30</v>
      </c>
      <c r="H8" s="91">
        <f>SUM(G7:G7,I7:I7,K7:K7)</f>
        <v>2</v>
      </c>
      <c r="I8" s="92"/>
      <c r="J8" s="73" t="s">
        <v>29</v>
      </c>
      <c r="K8" s="91">
        <f>SUM(H7:H7,J7:J7,L7:L7)</f>
        <v>54</v>
      </c>
      <c r="L8" s="92"/>
      <c r="M8" s="75">
        <f>SUM(M7:M7)</f>
        <v>56</v>
      </c>
    </row>
    <row r="9" spans="1:17" ht="16.5" thickTop="1" thickBot="1" x14ac:dyDescent="0.3">
      <c r="A9" s="38" t="s">
        <v>13</v>
      </c>
      <c r="B9" s="26">
        <v>43130</v>
      </c>
      <c r="C9" s="25" t="s">
        <v>37</v>
      </c>
      <c r="D9" s="27" t="s">
        <v>38</v>
      </c>
      <c r="E9" s="48" t="s">
        <v>39</v>
      </c>
      <c r="F9" s="19" t="s">
        <v>40</v>
      </c>
      <c r="G9" s="51"/>
      <c r="H9" s="61"/>
      <c r="I9" s="58">
        <v>44</v>
      </c>
      <c r="J9" s="39">
        <v>46</v>
      </c>
      <c r="K9" s="51"/>
      <c r="L9" s="61"/>
      <c r="M9" s="76">
        <f t="shared" ref="M9:M32" si="0">SUM(G9:L9)</f>
        <v>90</v>
      </c>
      <c r="N9" s="65"/>
    </row>
    <row r="10" spans="1:17" ht="16.5" thickTop="1" thickBot="1" x14ac:dyDescent="0.3">
      <c r="A10" s="21"/>
      <c r="B10" s="27"/>
      <c r="C10" s="27"/>
      <c r="D10" s="27"/>
      <c r="E10" s="48"/>
      <c r="F10" s="54" t="s">
        <v>6</v>
      </c>
      <c r="G10" s="72" t="s">
        <v>30</v>
      </c>
      <c r="H10" s="91">
        <f>SUM(G9:G9,I9:I9,K9:K9)</f>
        <v>44</v>
      </c>
      <c r="I10" s="92"/>
      <c r="J10" s="73" t="s">
        <v>29</v>
      </c>
      <c r="K10" s="91">
        <f>SUM(H9:H9,J9:J9,L9:L9)</f>
        <v>46</v>
      </c>
      <c r="L10" s="92"/>
      <c r="M10" s="75">
        <f>SUM(M9:M9)</f>
        <v>90</v>
      </c>
    </row>
    <row r="11" spans="1:17" ht="15.75" thickTop="1" x14ac:dyDescent="0.25">
      <c r="A11" s="38" t="s">
        <v>16</v>
      </c>
      <c r="B11" s="26">
        <v>43129</v>
      </c>
      <c r="C11" s="25" t="s">
        <v>32</v>
      </c>
      <c r="D11" s="27" t="s">
        <v>33</v>
      </c>
      <c r="E11" s="48" t="s">
        <v>34</v>
      </c>
      <c r="F11" s="19" t="s">
        <v>28</v>
      </c>
      <c r="G11" s="51"/>
      <c r="H11" s="61"/>
      <c r="I11" s="58"/>
      <c r="J11" s="39"/>
      <c r="K11" s="51">
        <v>1</v>
      </c>
      <c r="L11" s="51">
        <v>21</v>
      </c>
      <c r="M11" s="76">
        <f t="shared" si="0"/>
        <v>22</v>
      </c>
      <c r="N11" s="65"/>
    </row>
    <row r="12" spans="1:17" ht="15.75" thickBot="1" x14ac:dyDescent="0.3">
      <c r="A12" s="38" t="s">
        <v>16</v>
      </c>
      <c r="B12" s="26">
        <v>43130</v>
      </c>
      <c r="C12" s="25" t="s">
        <v>32</v>
      </c>
      <c r="D12" s="27" t="s">
        <v>33</v>
      </c>
      <c r="E12" s="48" t="s">
        <v>34</v>
      </c>
      <c r="F12" s="19" t="s">
        <v>28</v>
      </c>
      <c r="G12" s="51"/>
      <c r="H12" s="61"/>
      <c r="I12" s="58"/>
      <c r="J12" s="39"/>
      <c r="K12" s="51">
        <v>6</v>
      </c>
      <c r="L12" s="51">
        <v>65</v>
      </c>
      <c r="M12" s="76">
        <f t="shared" si="0"/>
        <v>71</v>
      </c>
      <c r="N12" s="65"/>
    </row>
    <row r="13" spans="1:17" ht="16.5" thickTop="1" thickBot="1" x14ac:dyDescent="0.3">
      <c r="A13" s="21"/>
      <c r="B13" s="27"/>
      <c r="C13" s="27"/>
      <c r="D13" s="27"/>
      <c r="E13" s="48"/>
      <c r="F13" s="54" t="s">
        <v>6</v>
      </c>
      <c r="G13" s="72" t="s">
        <v>30</v>
      </c>
      <c r="H13" s="91">
        <f>SUM(G12:G12,I12:I12,K12:K12)</f>
        <v>6</v>
      </c>
      <c r="I13" s="92"/>
      <c r="J13" s="73" t="s">
        <v>29</v>
      </c>
      <c r="K13" s="91">
        <f>SUM(H12:H12,J12:J12,L12:L12)</f>
        <v>65</v>
      </c>
      <c r="L13" s="92"/>
      <c r="M13" s="75">
        <f>SUM(M11:M12)</f>
        <v>93</v>
      </c>
    </row>
    <row r="14" spans="1:17" ht="16.5" thickTop="1" thickBot="1" x14ac:dyDescent="0.3">
      <c r="A14" s="64" t="s">
        <v>23</v>
      </c>
      <c r="B14" s="26">
        <v>43131</v>
      </c>
      <c r="C14" s="25" t="s">
        <v>41</v>
      </c>
      <c r="D14" s="27" t="s">
        <v>38</v>
      </c>
      <c r="E14" s="48" t="s">
        <v>39</v>
      </c>
      <c r="F14" s="19" t="s">
        <v>40</v>
      </c>
      <c r="G14" s="52"/>
      <c r="H14" s="62"/>
      <c r="I14" s="21">
        <v>63</v>
      </c>
      <c r="J14" s="34">
        <v>69</v>
      </c>
      <c r="K14" s="52"/>
      <c r="L14" s="62">
        <v>3</v>
      </c>
      <c r="M14" s="76">
        <f t="shared" ref="M14" si="1">SUM(G14:L14)</f>
        <v>135</v>
      </c>
      <c r="N14" s="65"/>
    </row>
    <row r="15" spans="1:17" ht="16.5" thickTop="1" thickBot="1" x14ac:dyDescent="0.3">
      <c r="A15" s="21"/>
      <c r="B15" s="27"/>
      <c r="C15" s="27"/>
      <c r="D15" s="27"/>
      <c r="E15" s="48"/>
      <c r="F15" s="54" t="s">
        <v>6</v>
      </c>
      <c r="G15" s="72" t="s">
        <v>30</v>
      </c>
      <c r="H15" s="91">
        <f>SUM(G14:G14,I14:I14,K14:K14)</f>
        <v>63</v>
      </c>
      <c r="I15" s="92">
        <f>SUM(I14:I14)</f>
        <v>63</v>
      </c>
      <c r="J15" s="73" t="s">
        <v>29</v>
      </c>
      <c r="K15" s="91">
        <f>SUM(H14:H14,J14:J14,L14:L14)</f>
        <v>72</v>
      </c>
      <c r="L15" s="92">
        <f>SUM(L14:L14)</f>
        <v>3</v>
      </c>
      <c r="M15" s="75">
        <f>SUM(M14:M14)</f>
        <v>135</v>
      </c>
    </row>
    <row r="16" spans="1:17" ht="15" customHeight="1" thickTop="1" x14ac:dyDescent="0.25">
      <c r="A16" s="38" t="s">
        <v>17</v>
      </c>
      <c r="B16" s="26">
        <v>43117</v>
      </c>
      <c r="C16" s="25" t="s">
        <v>32</v>
      </c>
      <c r="D16" s="27" t="s">
        <v>42</v>
      </c>
      <c r="E16" s="48" t="s">
        <v>43</v>
      </c>
      <c r="F16" s="19" t="s">
        <v>35</v>
      </c>
      <c r="G16" s="52"/>
      <c r="H16" s="62"/>
      <c r="I16" s="21"/>
      <c r="J16" s="34"/>
      <c r="K16" s="52">
        <v>2</v>
      </c>
      <c r="L16" s="62">
        <v>16</v>
      </c>
      <c r="M16" s="76">
        <f t="shared" si="0"/>
        <v>18</v>
      </c>
      <c r="N16" s="65"/>
    </row>
    <row r="17" spans="1:14" x14ac:dyDescent="0.25">
      <c r="A17" s="38" t="s">
        <v>17</v>
      </c>
      <c r="B17" s="26">
        <v>43124</v>
      </c>
      <c r="C17" s="25" t="s">
        <v>44</v>
      </c>
      <c r="D17" s="27" t="s">
        <v>45</v>
      </c>
      <c r="E17" s="48" t="s">
        <v>46</v>
      </c>
      <c r="F17" s="19" t="s">
        <v>47</v>
      </c>
      <c r="G17" s="52">
        <v>40</v>
      </c>
      <c r="H17" s="62">
        <v>39</v>
      </c>
      <c r="I17" s="21"/>
      <c r="J17" s="34"/>
      <c r="K17" s="52"/>
      <c r="L17" s="62"/>
      <c r="M17" s="76">
        <f t="shared" si="0"/>
        <v>79</v>
      </c>
      <c r="N17" s="65"/>
    </row>
    <row r="18" spans="1:14" ht="15.75" thickBot="1" x14ac:dyDescent="0.3">
      <c r="A18" s="38" t="s">
        <v>17</v>
      </c>
      <c r="B18" s="26">
        <v>43130</v>
      </c>
      <c r="C18" s="25" t="s">
        <v>44</v>
      </c>
      <c r="D18" s="27" t="s">
        <v>48</v>
      </c>
      <c r="E18" s="48" t="s">
        <v>49</v>
      </c>
      <c r="F18" s="19" t="s">
        <v>47</v>
      </c>
      <c r="G18" s="52">
        <v>24</v>
      </c>
      <c r="H18" s="62">
        <v>19</v>
      </c>
      <c r="I18" s="21"/>
      <c r="J18" s="34"/>
      <c r="K18" s="52"/>
      <c r="L18" s="62"/>
      <c r="M18" s="76">
        <f t="shared" si="0"/>
        <v>43</v>
      </c>
      <c r="N18" s="65"/>
    </row>
    <row r="19" spans="1:14" ht="16.5" thickTop="1" thickBot="1" x14ac:dyDescent="0.3">
      <c r="A19" s="21"/>
      <c r="B19" s="27"/>
      <c r="C19" s="27"/>
      <c r="D19" s="27"/>
      <c r="E19" s="48"/>
      <c r="F19" s="54" t="s">
        <v>6</v>
      </c>
      <c r="G19" s="72" t="s">
        <v>30</v>
      </c>
      <c r="H19" s="91">
        <f>SUM(G16:G18,I16:I18,K16:K18)</f>
        <v>66</v>
      </c>
      <c r="I19" s="92">
        <f>SUM(I16:I18)</f>
        <v>0</v>
      </c>
      <c r="J19" s="73" t="s">
        <v>29</v>
      </c>
      <c r="K19" s="91">
        <f>SUM(H16:H18,J16:J18,L16:L18)</f>
        <v>74</v>
      </c>
      <c r="L19" s="92">
        <f>SUM(L16:L18)</f>
        <v>16</v>
      </c>
      <c r="M19" s="75">
        <f>SUM(M16:M18)</f>
        <v>140</v>
      </c>
      <c r="N19" s="65"/>
    </row>
    <row r="20" spans="1:14" ht="15.75" thickTop="1" x14ac:dyDescent="0.25">
      <c r="A20" s="38" t="s">
        <v>24</v>
      </c>
      <c r="B20" s="26">
        <v>43117</v>
      </c>
      <c r="C20" s="25" t="s">
        <v>50</v>
      </c>
      <c r="D20" s="27" t="s">
        <v>51</v>
      </c>
      <c r="E20" s="48" t="s">
        <v>43</v>
      </c>
      <c r="F20" s="19" t="s">
        <v>35</v>
      </c>
      <c r="G20" s="52"/>
      <c r="H20" s="62"/>
      <c r="I20" s="21"/>
      <c r="J20" s="34"/>
      <c r="K20" s="52">
        <v>2</v>
      </c>
      <c r="L20" s="62">
        <v>16</v>
      </c>
      <c r="M20" s="76">
        <f>SUM(G20:L20)</f>
        <v>18</v>
      </c>
      <c r="N20" s="65"/>
    </row>
    <row r="21" spans="1:14" x14ac:dyDescent="0.25">
      <c r="A21" s="38" t="s">
        <v>24</v>
      </c>
      <c r="B21" s="26">
        <v>43118</v>
      </c>
      <c r="C21" s="25" t="s">
        <v>50</v>
      </c>
      <c r="D21" s="27" t="s">
        <v>52</v>
      </c>
      <c r="E21" s="48" t="s">
        <v>53</v>
      </c>
      <c r="F21" s="19" t="s">
        <v>47</v>
      </c>
      <c r="G21" s="52">
        <v>50</v>
      </c>
      <c r="H21" s="62">
        <v>45</v>
      </c>
      <c r="I21" s="21"/>
      <c r="J21" s="34"/>
      <c r="K21" s="52"/>
      <c r="L21" s="62"/>
      <c r="M21" s="76">
        <f>SUM(G21:L21)</f>
        <v>95</v>
      </c>
      <c r="N21" s="65"/>
    </row>
    <row r="22" spans="1:14" x14ac:dyDescent="0.25">
      <c r="A22" s="38"/>
      <c r="B22" s="26">
        <v>43119</v>
      </c>
      <c r="C22" s="25" t="s">
        <v>50</v>
      </c>
      <c r="D22" s="27" t="s">
        <v>54</v>
      </c>
      <c r="E22" s="48" t="s">
        <v>55</v>
      </c>
      <c r="F22" s="19" t="s">
        <v>56</v>
      </c>
      <c r="G22" s="52">
        <v>9</v>
      </c>
      <c r="H22" s="62">
        <v>25</v>
      </c>
      <c r="I22" s="21"/>
      <c r="J22" s="34"/>
      <c r="K22" s="52"/>
      <c r="L22" s="62">
        <v>17</v>
      </c>
      <c r="M22" s="76">
        <f t="shared" ref="M22:M26" si="2">SUM(G22:L22)</f>
        <v>51</v>
      </c>
      <c r="N22" s="65"/>
    </row>
    <row r="23" spans="1:14" x14ac:dyDescent="0.25">
      <c r="A23" s="38"/>
      <c r="B23" s="26">
        <v>43119</v>
      </c>
      <c r="C23" s="25" t="s">
        <v>50</v>
      </c>
      <c r="D23" s="27" t="s">
        <v>57</v>
      </c>
      <c r="E23" s="48" t="s">
        <v>55</v>
      </c>
      <c r="F23" s="19" t="s">
        <v>47</v>
      </c>
      <c r="G23" s="52">
        <v>5</v>
      </c>
      <c r="H23" s="62">
        <v>3</v>
      </c>
      <c r="I23" s="21"/>
      <c r="J23" s="34"/>
      <c r="K23" s="52"/>
      <c r="L23" s="62"/>
      <c r="M23" s="76">
        <f t="shared" si="2"/>
        <v>8</v>
      </c>
      <c r="N23" s="65"/>
    </row>
    <row r="24" spans="1:14" x14ac:dyDescent="0.25">
      <c r="A24" s="38" t="s">
        <v>24</v>
      </c>
      <c r="B24" s="26">
        <v>43119</v>
      </c>
      <c r="C24" s="25" t="s">
        <v>50</v>
      </c>
      <c r="D24" s="27" t="s">
        <v>33</v>
      </c>
      <c r="E24" s="48" t="s">
        <v>58</v>
      </c>
      <c r="F24" s="19" t="s">
        <v>47</v>
      </c>
      <c r="G24" s="52">
        <v>1</v>
      </c>
      <c r="H24" s="62">
        <v>7</v>
      </c>
      <c r="I24" s="21"/>
      <c r="J24" s="34"/>
      <c r="K24" s="52"/>
      <c r="L24" s="62"/>
      <c r="M24" s="76">
        <f t="shared" si="2"/>
        <v>8</v>
      </c>
      <c r="N24" s="65"/>
    </row>
    <row r="25" spans="1:14" x14ac:dyDescent="0.25">
      <c r="A25" s="38" t="s">
        <v>24</v>
      </c>
      <c r="B25" s="26">
        <v>43123</v>
      </c>
      <c r="C25" s="25" t="s">
        <v>50</v>
      </c>
      <c r="D25" s="27" t="s">
        <v>48</v>
      </c>
      <c r="E25" s="48" t="s">
        <v>59</v>
      </c>
      <c r="F25" s="19" t="s">
        <v>47</v>
      </c>
      <c r="G25" s="52">
        <v>41</v>
      </c>
      <c r="H25" s="62">
        <v>55</v>
      </c>
      <c r="I25" s="21"/>
      <c r="J25" s="34"/>
      <c r="K25" s="52"/>
      <c r="L25" s="62"/>
      <c r="M25" s="76">
        <f t="shared" si="2"/>
        <v>96</v>
      </c>
      <c r="N25" s="65"/>
    </row>
    <row r="26" spans="1:14" ht="15.75" thickBot="1" x14ac:dyDescent="0.3">
      <c r="A26" s="38" t="s">
        <v>24</v>
      </c>
      <c r="B26" s="26">
        <v>43123</v>
      </c>
      <c r="C26" s="25" t="s">
        <v>60</v>
      </c>
      <c r="D26" s="27" t="s">
        <v>61</v>
      </c>
      <c r="E26" s="48" t="s">
        <v>62</v>
      </c>
      <c r="F26" s="19" t="s">
        <v>47</v>
      </c>
      <c r="G26" s="68">
        <v>69</v>
      </c>
      <c r="H26" s="69">
        <v>56</v>
      </c>
      <c r="I26" s="70"/>
      <c r="J26" s="71"/>
      <c r="K26" s="68"/>
      <c r="L26" s="69"/>
      <c r="M26" s="76">
        <f t="shared" si="2"/>
        <v>125</v>
      </c>
      <c r="N26" s="65"/>
    </row>
    <row r="27" spans="1:14" ht="16.5" thickTop="1" thickBot="1" x14ac:dyDescent="0.3">
      <c r="A27" s="21"/>
      <c r="B27" s="27"/>
      <c r="C27" s="27"/>
      <c r="D27" s="27"/>
      <c r="E27" s="48"/>
      <c r="F27" s="54" t="s">
        <v>6</v>
      </c>
      <c r="G27" s="72" t="s">
        <v>30</v>
      </c>
      <c r="H27" s="91">
        <f>SUM(G20:G26,I20:I26,K20:K26)</f>
        <v>177</v>
      </c>
      <c r="I27" s="92"/>
      <c r="J27" s="73" t="s">
        <v>29</v>
      </c>
      <c r="K27" s="91">
        <f>SUM(H20:H26,J20:J26,L20:L26)</f>
        <v>224</v>
      </c>
      <c r="L27" s="92"/>
      <c r="M27" s="75">
        <f>SUM(M20:M26)</f>
        <v>401</v>
      </c>
      <c r="N27" s="65"/>
    </row>
    <row r="28" spans="1:14" ht="15.75" thickTop="1" x14ac:dyDescent="0.25">
      <c r="A28" s="38" t="s">
        <v>15</v>
      </c>
      <c r="B28" s="26">
        <v>43112</v>
      </c>
      <c r="C28" s="25" t="s">
        <v>63</v>
      </c>
      <c r="D28" s="27" t="s">
        <v>64</v>
      </c>
      <c r="E28" s="48" t="s">
        <v>65</v>
      </c>
      <c r="F28" s="19">
        <v>5</v>
      </c>
      <c r="G28" s="52">
        <v>20</v>
      </c>
      <c r="H28" s="62">
        <v>37</v>
      </c>
      <c r="I28" s="21"/>
      <c r="J28" s="34"/>
      <c r="K28" s="52"/>
      <c r="L28" s="62"/>
      <c r="M28" s="76">
        <f t="shared" si="0"/>
        <v>57</v>
      </c>
      <c r="N28" s="65"/>
    </row>
    <row r="29" spans="1:14" x14ac:dyDescent="0.25">
      <c r="A29" s="38" t="s">
        <v>15</v>
      </c>
      <c r="B29" s="26">
        <v>43112</v>
      </c>
      <c r="C29" s="25" t="s">
        <v>63</v>
      </c>
      <c r="D29" s="27" t="s">
        <v>66</v>
      </c>
      <c r="E29" s="48" t="s">
        <v>67</v>
      </c>
      <c r="F29" s="19" t="s">
        <v>47</v>
      </c>
      <c r="G29" s="52">
        <v>54</v>
      </c>
      <c r="H29" s="62">
        <v>59</v>
      </c>
      <c r="I29" s="21"/>
      <c r="J29" s="34"/>
      <c r="K29" s="52"/>
      <c r="L29" s="62"/>
      <c r="M29" s="76">
        <f t="shared" si="0"/>
        <v>113</v>
      </c>
      <c r="N29" s="65"/>
    </row>
    <row r="30" spans="1:14" x14ac:dyDescent="0.25">
      <c r="A30" s="38" t="s">
        <v>15</v>
      </c>
      <c r="B30" s="26">
        <v>43117</v>
      </c>
      <c r="C30" s="25" t="s">
        <v>32</v>
      </c>
      <c r="D30" s="27" t="s">
        <v>33</v>
      </c>
      <c r="E30" s="48" t="s">
        <v>68</v>
      </c>
      <c r="F30" s="19" t="s">
        <v>35</v>
      </c>
      <c r="G30" s="52"/>
      <c r="H30" s="62"/>
      <c r="I30" s="21"/>
      <c r="J30" s="34"/>
      <c r="K30" s="52">
        <v>7</v>
      </c>
      <c r="L30" s="62">
        <v>12</v>
      </c>
      <c r="M30" s="76">
        <f t="shared" si="0"/>
        <v>19</v>
      </c>
      <c r="N30" s="65"/>
    </row>
    <row r="31" spans="1:14" x14ac:dyDescent="0.25">
      <c r="A31" s="38" t="s">
        <v>15</v>
      </c>
      <c r="B31" s="26">
        <v>43124</v>
      </c>
      <c r="C31" s="25" t="s">
        <v>63</v>
      </c>
      <c r="D31" s="27" t="s">
        <v>69</v>
      </c>
      <c r="E31" s="48" t="s">
        <v>70</v>
      </c>
      <c r="F31" s="19">
        <v>5</v>
      </c>
      <c r="G31" s="52">
        <v>23</v>
      </c>
      <c r="H31" s="62">
        <v>16</v>
      </c>
      <c r="I31" s="21"/>
      <c r="J31" s="34"/>
      <c r="K31" s="52"/>
      <c r="L31" s="62"/>
      <c r="M31" s="76">
        <f t="shared" si="0"/>
        <v>39</v>
      </c>
      <c r="N31" s="65"/>
    </row>
    <row r="32" spans="1:14" ht="15.75" thickBot="1" x14ac:dyDescent="0.3">
      <c r="A32" s="38" t="s">
        <v>15</v>
      </c>
      <c r="B32" s="26">
        <v>43128</v>
      </c>
      <c r="C32" s="25" t="s">
        <v>32</v>
      </c>
      <c r="D32" s="27" t="s">
        <v>33</v>
      </c>
      <c r="E32" s="48" t="s">
        <v>68</v>
      </c>
      <c r="F32" s="19" t="s">
        <v>35</v>
      </c>
      <c r="G32" s="52"/>
      <c r="H32" s="62"/>
      <c r="I32" s="21"/>
      <c r="J32" s="34"/>
      <c r="K32" s="52">
        <v>6</v>
      </c>
      <c r="L32" s="62">
        <v>35</v>
      </c>
      <c r="M32" s="76">
        <f t="shared" si="0"/>
        <v>41</v>
      </c>
      <c r="N32" s="65"/>
    </row>
    <row r="33" spans="1:14" ht="16.5" thickTop="1" thickBot="1" x14ac:dyDescent="0.3">
      <c r="A33" s="21"/>
      <c r="B33" s="27"/>
      <c r="C33" s="27"/>
      <c r="D33" s="27"/>
      <c r="E33" s="48"/>
      <c r="F33" s="54" t="s">
        <v>6</v>
      </c>
      <c r="G33" s="72" t="s">
        <v>30</v>
      </c>
      <c r="H33" s="91">
        <f>SUM(G28:G32,I28:I32,K28:K32)</f>
        <v>110</v>
      </c>
      <c r="I33" s="92">
        <f>SUM(I28:I32)</f>
        <v>0</v>
      </c>
      <c r="J33" s="73" t="s">
        <v>29</v>
      </c>
      <c r="K33" s="91">
        <f>SUM(H28:H32,J28:J32,L28:L32)</f>
        <v>159</v>
      </c>
      <c r="L33" s="92">
        <f>SUM(L28:L32)</f>
        <v>47</v>
      </c>
      <c r="M33" s="75">
        <f>SUM(M28:M32)</f>
        <v>269</v>
      </c>
      <c r="N33" s="65"/>
    </row>
    <row r="34" spans="1:14" ht="16.5" customHeight="1" thickTop="1" thickBot="1" x14ac:dyDescent="0.3">
      <c r="D34" s="24"/>
      <c r="E34" s="103" t="s">
        <v>22</v>
      </c>
      <c r="F34" s="104"/>
      <c r="G34" s="67">
        <f>SUM(G7:G7,G9:G9,G11:G12,G14:G14,G16:G18,G20:G26,G28:G32)</f>
        <v>336</v>
      </c>
      <c r="H34" s="67">
        <f t="shared" ref="H34:L34" si="3">SUM(H7:H7,H9:H9,H11:H12,H14:H14,H16:H18,H20:H26,H28:H32)</f>
        <v>361</v>
      </c>
      <c r="I34" s="67">
        <f t="shared" si="3"/>
        <v>107</v>
      </c>
      <c r="J34" s="67">
        <f t="shared" si="3"/>
        <v>115</v>
      </c>
      <c r="K34" s="67">
        <f t="shared" si="3"/>
        <v>26</v>
      </c>
      <c r="L34" s="67">
        <f t="shared" si="3"/>
        <v>239</v>
      </c>
      <c r="M34" s="78">
        <f>SUM(M8,M10,M13,M15,M19,M27,M33,)</f>
        <v>1184</v>
      </c>
    </row>
    <row r="35" spans="1:14" ht="16.5" thickTop="1" thickBot="1" x14ac:dyDescent="0.3">
      <c r="F35" s="7"/>
      <c r="G35" s="7"/>
      <c r="H35" s="7"/>
      <c r="I35" s="7"/>
      <c r="J35" s="7"/>
      <c r="K35" s="7"/>
    </row>
    <row r="36" spans="1:14" ht="16.5" thickTop="1" thickBot="1" x14ac:dyDescent="0.3">
      <c r="E36" s="24"/>
      <c r="F36" s="105" t="s">
        <v>10</v>
      </c>
      <c r="G36" s="106"/>
      <c r="H36" s="106"/>
      <c r="I36" s="106"/>
      <c r="J36" s="106"/>
      <c r="K36" s="107"/>
      <c r="L36" s="40"/>
      <c r="M36" s="42">
        <f>SUM(G34,I34,K34)</f>
        <v>469</v>
      </c>
    </row>
    <row r="37" spans="1:14" ht="16.5" thickTop="1" thickBot="1" x14ac:dyDescent="0.3">
      <c r="E37" s="24"/>
      <c r="F37" s="108" t="s">
        <v>11</v>
      </c>
      <c r="G37" s="109"/>
      <c r="H37" s="109"/>
      <c r="I37" s="109"/>
      <c r="J37" s="109"/>
      <c r="K37" s="110"/>
      <c r="L37" s="41"/>
      <c r="M37" s="43">
        <f>SUM(H34,J34,L34)</f>
        <v>715</v>
      </c>
    </row>
    <row r="38" spans="1:14" ht="21" thickTop="1" x14ac:dyDescent="0.3">
      <c r="A38" s="96"/>
      <c r="B38" s="96"/>
      <c r="C38" s="96"/>
      <c r="D38" s="96"/>
      <c r="E38" s="96"/>
      <c r="F38" s="96"/>
      <c r="G38" s="96"/>
      <c r="H38" s="10"/>
      <c r="I38" s="10"/>
      <c r="J38" s="10"/>
      <c r="K38" s="10"/>
      <c r="L38" s="10"/>
      <c r="M38" s="10"/>
    </row>
    <row r="39" spans="1:14" ht="20.25" customHeight="1" x14ac:dyDescent="0.3">
      <c r="A39" s="96" t="s">
        <v>0</v>
      </c>
      <c r="B39" s="96"/>
      <c r="C39" s="96"/>
      <c r="D39" s="96"/>
      <c r="E39" s="96"/>
      <c r="F39" s="96"/>
      <c r="G39" s="96"/>
      <c r="H39" s="10"/>
      <c r="I39" s="10"/>
      <c r="J39" s="10"/>
      <c r="K39" s="10"/>
      <c r="L39" s="10"/>
      <c r="M39" s="10"/>
    </row>
    <row r="40" spans="1:14" ht="15.75" customHeight="1" x14ac:dyDescent="0.25">
      <c r="A40" s="97" t="s">
        <v>1</v>
      </c>
      <c r="B40" s="97"/>
      <c r="C40" s="97"/>
      <c r="D40" s="97"/>
      <c r="E40" s="97"/>
      <c r="F40" s="97"/>
      <c r="G40" s="97"/>
      <c r="H40" s="14"/>
      <c r="I40" s="14"/>
      <c r="J40" s="14"/>
      <c r="K40" s="14"/>
      <c r="L40" s="14"/>
      <c r="M40" s="14"/>
    </row>
    <row r="41" spans="1:14" ht="15.75" customHeight="1" x14ac:dyDescent="0.25">
      <c r="A41" s="93" t="s">
        <v>36</v>
      </c>
      <c r="B41" s="93"/>
      <c r="C41" s="93"/>
      <c r="D41" s="93"/>
      <c r="E41" s="93"/>
      <c r="F41" s="93"/>
      <c r="G41" s="93"/>
      <c r="H41" s="17"/>
      <c r="I41" s="17"/>
      <c r="J41" s="17"/>
      <c r="K41" s="17"/>
      <c r="L41" s="18"/>
      <c r="M41" s="18"/>
    </row>
    <row r="42" spans="1:14" ht="16.5" customHeight="1" thickBot="1" x14ac:dyDescent="0.3">
      <c r="A42" s="93" t="s">
        <v>31</v>
      </c>
      <c r="B42" s="93"/>
      <c r="C42" s="93"/>
      <c r="D42" s="93"/>
      <c r="E42" s="93"/>
      <c r="F42" s="93"/>
      <c r="G42" s="93"/>
      <c r="H42" s="18"/>
      <c r="I42" s="18"/>
      <c r="J42" s="18"/>
      <c r="K42" s="18"/>
      <c r="L42" s="18"/>
      <c r="M42" s="18"/>
    </row>
    <row r="43" spans="1:14" ht="16.5" thickTop="1" thickBot="1" x14ac:dyDescent="0.3">
      <c r="A43" s="94" t="s">
        <v>18</v>
      </c>
      <c r="B43" s="94" t="s">
        <v>2</v>
      </c>
      <c r="C43" s="94" t="s">
        <v>3</v>
      </c>
      <c r="D43" s="94" t="s">
        <v>4</v>
      </c>
      <c r="E43" s="98" t="s">
        <v>7</v>
      </c>
      <c r="F43" s="94" t="s">
        <v>5</v>
      </c>
      <c r="G43" s="100" t="s">
        <v>21</v>
      </c>
      <c r="H43" s="100"/>
      <c r="I43" s="111" t="s">
        <v>20</v>
      </c>
      <c r="J43" s="115"/>
      <c r="K43" s="100" t="s">
        <v>19</v>
      </c>
      <c r="L43" s="100"/>
      <c r="M43" s="112" t="s">
        <v>6</v>
      </c>
    </row>
    <row r="44" spans="1:14" ht="26.25" customHeight="1" thickTop="1" thickBot="1" x14ac:dyDescent="0.4">
      <c r="A44" s="95"/>
      <c r="B44" s="95"/>
      <c r="C44" s="95"/>
      <c r="D44" s="95"/>
      <c r="E44" s="99"/>
      <c r="F44" s="95"/>
      <c r="G44" s="50" t="s">
        <v>8</v>
      </c>
      <c r="H44" s="60" t="s">
        <v>9</v>
      </c>
      <c r="I44" s="32" t="s">
        <v>8</v>
      </c>
      <c r="J44" s="33" t="s">
        <v>9</v>
      </c>
      <c r="K44" s="50" t="s">
        <v>8</v>
      </c>
      <c r="L44" s="60" t="s">
        <v>9</v>
      </c>
      <c r="M44" s="113"/>
      <c r="N44" s="1"/>
    </row>
    <row r="45" spans="1:14" ht="21.75" customHeight="1" thickTop="1" x14ac:dyDescent="0.25">
      <c r="A45" s="79"/>
      <c r="B45" s="80"/>
      <c r="C45" s="81"/>
      <c r="D45" s="82"/>
      <c r="E45" s="83"/>
      <c r="F45" s="84"/>
      <c r="G45" s="85"/>
      <c r="H45" s="86"/>
      <c r="I45" s="87"/>
      <c r="J45" s="88"/>
      <c r="K45" s="85"/>
      <c r="L45" s="86"/>
      <c r="M45" s="89">
        <f>SUM(G45:L45)</f>
        <v>0</v>
      </c>
      <c r="N45" s="4"/>
    </row>
    <row r="46" spans="1:14" ht="17.25" customHeight="1" thickBot="1" x14ac:dyDescent="0.3">
      <c r="A46" s="37" t="s">
        <v>12</v>
      </c>
      <c r="B46" s="31">
        <v>43132</v>
      </c>
      <c r="C46" s="30" t="s">
        <v>71</v>
      </c>
      <c r="D46" s="29" t="s">
        <v>72</v>
      </c>
      <c r="E46" s="47" t="s">
        <v>73</v>
      </c>
      <c r="F46" s="22"/>
      <c r="G46" s="51">
        <v>25</v>
      </c>
      <c r="H46" s="61">
        <v>35</v>
      </c>
      <c r="I46" s="58"/>
      <c r="J46" s="39"/>
      <c r="K46" s="51"/>
      <c r="L46" s="61"/>
      <c r="M46" s="74">
        <f>SUM(G46:L46)</f>
        <v>60</v>
      </c>
      <c r="N46" s="4"/>
    </row>
    <row r="47" spans="1:14" ht="16.5" thickTop="1" thickBot="1" x14ac:dyDescent="0.3">
      <c r="A47" s="21"/>
      <c r="B47" s="28"/>
      <c r="C47" s="27"/>
      <c r="D47" s="27"/>
      <c r="E47" s="48"/>
      <c r="F47" s="54" t="s">
        <v>6</v>
      </c>
      <c r="G47" s="73" t="s">
        <v>30</v>
      </c>
      <c r="H47" s="91">
        <f>SUM(G46:G46,I46:I46,K46:K46)</f>
        <v>25</v>
      </c>
      <c r="I47" s="92"/>
      <c r="J47" s="73" t="s">
        <v>29</v>
      </c>
      <c r="K47" s="91">
        <f>SUM(H46:H46,J46:J46,L46:L46)</f>
        <v>35</v>
      </c>
      <c r="L47" s="92"/>
      <c r="M47" s="75">
        <f>SUM(M46:M46)</f>
        <v>60</v>
      </c>
    </row>
    <row r="48" spans="1:14" ht="16.5" thickTop="1" thickBot="1" x14ac:dyDescent="0.3">
      <c r="A48" s="38" t="s">
        <v>13</v>
      </c>
      <c r="B48" s="26">
        <v>43132</v>
      </c>
      <c r="C48" s="25" t="s">
        <v>32</v>
      </c>
      <c r="D48" s="27" t="s">
        <v>33</v>
      </c>
      <c r="E48" s="48" t="s">
        <v>34</v>
      </c>
      <c r="F48" s="19"/>
      <c r="G48" s="51"/>
      <c r="H48" s="61"/>
      <c r="I48" s="58"/>
      <c r="J48" s="39"/>
      <c r="K48" s="51">
        <v>2</v>
      </c>
      <c r="L48" s="61">
        <v>30</v>
      </c>
      <c r="M48" s="76">
        <f t="shared" ref="M48" si="4">SUM(G48:L48)</f>
        <v>32</v>
      </c>
    </row>
    <row r="49" spans="1:13" ht="16.5" thickTop="1" thickBot="1" x14ac:dyDescent="0.3">
      <c r="A49" s="21"/>
      <c r="B49" s="28"/>
      <c r="C49" s="27"/>
      <c r="D49" s="27"/>
      <c r="E49" s="48"/>
      <c r="F49" s="54" t="s">
        <v>6</v>
      </c>
      <c r="G49" s="72" t="s">
        <v>30</v>
      </c>
      <c r="H49" s="91">
        <f>SUM(G48:G48,I48:I48,K48:K48)</f>
        <v>2</v>
      </c>
      <c r="I49" s="92"/>
      <c r="J49" s="73" t="s">
        <v>29</v>
      </c>
      <c r="K49" s="91">
        <f>SUM(H48:H48,J48:J48,L48:L48)</f>
        <v>30</v>
      </c>
      <c r="L49" s="92"/>
      <c r="M49" s="75">
        <f>SUM(M48:M48)</f>
        <v>32</v>
      </c>
    </row>
    <row r="50" spans="1:13" ht="15.75" thickTop="1" x14ac:dyDescent="0.25">
      <c r="A50" s="90" t="s">
        <v>23</v>
      </c>
      <c r="B50" s="26">
        <v>43139</v>
      </c>
      <c r="C50" s="27" t="s">
        <v>41</v>
      </c>
      <c r="D50" s="27" t="s">
        <v>74</v>
      </c>
      <c r="E50" s="48" t="s">
        <v>75</v>
      </c>
      <c r="F50" s="19" t="s">
        <v>35</v>
      </c>
      <c r="G50" s="51"/>
      <c r="H50" s="61"/>
      <c r="I50" s="58"/>
      <c r="J50" s="39"/>
      <c r="K50" s="51">
        <v>1</v>
      </c>
      <c r="L50" s="61">
        <v>10</v>
      </c>
      <c r="M50" s="76">
        <f t="shared" ref="M50:M51" si="5">SUM(G50:L50)</f>
        <v>11</v>
      </c>
    </row>
    <row r="51" spans="1:13" x14ac:dyDescent="0.25">
      <c r="A51" s="90" t="s">
        <v>23</v>
      </c>
      <c r="B51" s="26">
        <v>43139</v>
      </c>
      <c r="C51" s="27" t="s">
        <v>41</v>
      </c>
      <c r="D51" s="27" t="s">
        <v>74</v>
      </c>
      <c r="E51" s="48" t="s">
        <v>75</v>
      </c>
      <c r="F51" s="19" t="s">
        <v>47</v>
      </c>
      <c r="G51" s="51">
        <v>12</v>
      </c>
      <c r="H51" s="61">
        <v>18</v>
      </c>
      <c r="I51" s="58"/>
      <c r="J51" s="39"/>
      <c r="K51" s="51"/>
      <c r="L51" s="61"/>
      <c r="M51" s="76">
        <f t="shared" si="5"/>
        <v>30</v>
      </c>
    </row>
    <row r="52" spans="1:13" x14ac:dyDescent="0.25">
      <c r="A52" s="64" t="s">
        <v>23</v>
      </c>
      <c r="B52" s="26">
        <v>43151</v>
      </c>
      <c r="C52" s="25" t="s">
        <v>41</v>
      </c>
      <c r="D52" s="27" t="s">
        <v>74</v>
      </c>
      <c r="E52" s="48" t="s">
        <v>75</v>
      </c>
      <c r="F52" s="19" t="s">
        <v>35</v>
      </c>
      <c r="G52" s="52"/>
      <c r="H52" s="62"/>
      <c r="I52" s="21"/>
      <c r="J52" s="34"/>
      <c r="K52" s="52"/>
      <c r="L52" s="62">
        <v>8</v>
      </c>
      <c r="M52" s="76">
        <f t="shared" ref="M52:M53" si="6">SUM(G52:L52)</f>
        <v>8</v>
      </c>
    </row>
    <row r="53" spans="1:13" ht="15.75" thickBot="1" x14ac:dyDescent="0.3">
      <c r="A53" s="38" t="s">
        <v>23</v>
      </c>
      <c r="B53" s="26">
        <v>43151</v>
      </c>
      <c r="C53" s="25" t="s">
        <v>41</v>
      </c>
      <c r="D53" s="27" t="s">
        <v>74</v>
      </c>
      <c r="E53" s="48" t="s">
        <v>75</v>
      </c>
      <c r="F53" s="19" t="s">
        <v>47</v>
      </c>
      <c r="G53" s="52">
        <v>7</v>
      </c>
      <c r="H53" s="62">
        <v>7</v>
      </c>
      <c r="I53" s="21"/>
      <c r="J53" s="34"/>
      <c r="K53" s="52"/>
      <c r="L53" s="62"/>
      <c r="M53" s="76">
        <f t="shared" si="6"/>
        <v>14</v>
      </c>
    </row>
    <row r="54" spans="1:13" ht="16.5" thickTop="1" thickBot="1" x14ac:dyDescent="0.3">
      <c r="A54" s="21"/>
      <c r="B54" s="28"/>
      <c r="C54" s="27"/>
      <c r="D54" s="27"/>
      <c r="E54" s="48"/>
      <c r="F54" s="54" t="s">
        <v>6</v>
      </c>
      <c r="G54" s="72" t="s">
        <v>30</v>
      </c>
      <c r="H54" s="91">
        <f>SUM(G50:G53,I50:I53,K50:K53)</f>
        <v>20</v>
      </c>
      <c r="I54" s="92">
        <f>SUM(I52:I53)</f>
        <v>0</v>
      </c>
      <c r="J54" s="73" t="s">
        <v>29</v>
      </c>
      <c r="K54" s="91">
        <f>SUM(H50:H53,J50:J53,L50:L53)</f>
        <v>43</v>
      </c>
      <c r="L54" s="92">
        <f>SUM(L52:L53)</f>
        <v>8</v>
      </c>
      <c r="M54" s="75">
        <f>SUM(M50:M53)</f>
        <v>63</v>
      </c>
    </row>
    <row r="55" spans="1:13" ht="15.75" thickTop="1" x14ac:dyDescent="0.25">
      <c r="A55" s="38" t="s">
        <v>17</v>
      </c>
      <c r="B55" s="26">
        <v>43132</v>
      </c>
      <c r="C55" s="27" t="s">
        <v>44</v>
      </c>
      <c r="D55" s="27" t="s">
        <v>76</v>
      </c>
      <c r="E55" s="48" t="s">
        <v>73</v>
      </c>
      <c r="F55" s="19" t="s">
        <v>47</v>
      </c>
      <c r="G55" s="52">
        <v>12</v>
      </c>
      <c r="H55" s="62">
        <v>19</v>
      </c>
      <c r="I55" s="21"/>
      <c r="J55" s="34"/>
      <c r="K55" s="52"/>
      <c r="L55" s="62"/>
      <c r="M55" s="76">
        <f t="shared" ref="M55:M62" si="7">SUM(G55:L55)</f>
        <v>31</v>
      </c>
    </row>
    <row r="56" spans="1:13" x14ac:dyDescent="0.25">
      <c r="A56" s="38" t="s">
        <v>17</v>
      </c>
      <c r="B56" s="26">
        <v>43139</v>
      </c>
      <c r="C56" s="27" t="s">
        <v>44</v>
      </c>
      <c r="D56" s="27" t="s">
        <v>77</v>
      </c>
      <c r="E56" s="48" t="s">
        <v>78</v>
      </c>
      <c r="F56" s="19" t="s">
        <v>47</v>
      </c>
      <c r="G56" s="52">
        <v>145</v>
      </c>
      <c r="H56" s="62">
        <v>106</v>
      </c>
      <c r="I56" s="21"/>
      <c r="J56" s="34"/>
      <c r="K56" s="52"/>
      <c r="L56" s="62"/>
      <c r="M56" s="76">
        <f t="shared" si="7"/>
        <v>251</v>
      </c>
    </row>
    <row r="57" spans="1:13" x14ac:dyDescent="0.25">
      <c r="A57" s="38" t="s">
        <v>17</v>
      </c>
      <c r="B57" s="26">
        <v>43140</v>
      </c>
      <c r="C57" s="27" t="s">
        <v>44</v>
      </c>
      <c r="D57" s="27" t="s">
        <v>79</v>
      </c>
      <c r="E57" s="48" t="s">
        <v>80</v>
      </c>
      <c r="F57" s="19" t="s">
        <v>47</v>
      </c>
      <c r="G57" s="52">
        <v>39</v>
      </c>
      <c r="H57" s="62">
        <v>42</v>
      </c>
      <c r="I57" s="21"/>
      <c r="J57" s="34"/>
      <c r="K57" s="52"/>
      <c r="L57" s="62"/>
      <c r="M57" s="76">
        <f t="shared" si="7"/>
        <v>81</v>
      </c>
    </row>
    <row r="58" spans="1:13" x14ac:dyDescent="0.25">
      <c r="A58" s="38" t="s">
        <v>17</v>
      </c>
      <c r="B58" s="26">
        <v>43143</v>
      </c>
      <c r="C58" s="27" t="s">
        <v>44</v>
      </c>
      <c r="D58" s="27" t="s">
        <v>77</v>
      </c>
      <c r="E58" s="48" t="s">
        <v>78</v>
      </c>
      <c r="F58" s="19" t="s">
        <v>47</v>
      </c>
      <c r="G58" s="52">
        <v>59</v>
      </c>
      <c r="H58" s="62">
        <v>70</v>
      </c>
      <c r="I58" s="21"/>
      <c r="J58" s="34"/>
      <c r="K58" s="52"/>
      <c r="L58" s="62"/>
      <c r="M58" s="76">
        <f t="shared" si="7"/>
        <v>129</v>
      </c>
    </row>
    <row r="59" spans="1:13" x14ac:dyDescent="0.25">
      <c r="A59" s="38" t="s">
        <v>17</v>
      </c>
      <c r="B59" s="26">
        <v>43150</v>
      </c>
      <c r="C59" s="27" t="s">
        <v>44</v>
      </c>
      <c r="D59" s="27" t="s">
        <v>81</v>
      </c>
      <c r="E59" s="48" t="s">
        <v>82</v>
      </c>
      <c r="F59" s="19">
        <v>5</v>
      </c>
      <c r="G59" s="52">
        <v>6</v>
      </c>
      <c r="H59" s="62">
        <v>5</v>
      </c>
      <c r="I59" s="21"/>
      <c r="J59" s="34"/>
      <c r="K59" s="52"/>
      <c r="L59" s="62"/>
      <c r="M59" s="76">
        <f t="shared" si="7"/>
        <v>11</v>
      </c>
    </row>
    <row r="60" spans="1:13" x14ac:dyDescent="0.25">
      <c r="A60" s="38" t="s">
        <v>17</v>
      </c>
      <c r="B60" s="26">
        <v>43152</v>
      </c>
      <c r="C60" s="27" t="s">
        <v>44</v>
      </c>
      <c r="D60" s="27" t="s">
        <v>83</v>
      </c>
      <c r="E60" s="48" t="s">
        <v>84</v>
      </c>
      <c r="F60" s="19" t="s">
        <v>47</v>
      </c>
      <c r="G60" s="52">
        <v>74</v>
      </c>
      <c r="H60" s="62">
        <v>68</v>
      </c>
      <c r="I60" s="21"/>
      <c r="J60" s="34"/>
      <c r="K60" s="52"/>
      <c r="L60" s="62"/>
      <c r="M60" s="76">
        <f t="shared" si="7"/>
        <v>142</v>
      </c>
    </row>
    <row r="61" spans="1:13" x14ac:dyDescent="0.25">
      <c r="A61" s="38" t="s">
        <v>17</v>
      </c>
      <c r="B61" s="26">
        <v>43153</v>
      </c>
      <c r="C61" s="27" t="s">
        <v>32</v>
      </c>
      <c r="D61" s="27" t="s">
        <v>85</v>
      </c>
      <c r="E61" s="48" t="s">
        <v>86</v>
      </c>
      <c r="F61" s="19" t="s">
        <v>35</v>
      </c>
      <c r="G61" s="52"/>
      <c r="H61" s="62"/>
      <c r="I61" s="21"/>
      <c r="J61" s="34"/>
      <c r="K61" s="52">
        <v>5</v>
      </c>
      <c r="L61" s="62">
        <v>16</v>
      </c>
      <c r="M61" s="76">
        <f t="shared" si="7"/>
        <v>21</v>
      </c>
    </row>
    <row r="62" spans="1:13" ht="15.75" thickBot="1" x14ac:dyDescent="0.3">
      <c r="A62" s="38" t="s">
        <v>17</v>
      </c>
      <c r="B62" s="26">
        <v>43157</v>
      </c>
      <c r="C62" s="27" t="s">
        <v>44</v>
      </c>
      <c r="D62" s="27" t="s">
        <v>87</v>
      </c>
      <c r="E62" s="48" t="s">
        <v>88</v>
      </c>
      <c r="F62" s="19" t="s">
        <v>47</v>
      </c>
      <c r="G62" s="52">
        <v>43</v>
      </c>
      <c r="H62" s="62">
        <v>80</v>
      </c>
      <c r="I62" s="21"/>
      <c r="J62" s="34"/>
      <c r="K62" s="52"/>
      <c r="L62" s="62"/>
      <c r="M62" s="76">
        <f t="shared" si="7"/>
        <v>123</v>
      </c>
    </row>
    <row r="63" spans="1:13" ht="16.5" thickTop="1" thickBot="1" x14ac:dyDescent="0.3">
      <c r="A63" s="21"/>
      <c r="B63" s="28"/>
      <c r="C63" s="27"/>
      <c r="D63" s="27"/>
      <c r="E63" s="48"/>
      <c r="F63" s="54" t="s">
        <v>6</v>
      </c>
      <c r="G63" s="72" t="s">
        <v>30</v>
      </c>
      <c r="H63" s="91">
        <f>SUM(G55:G62,I55:I62,K55:K62)</f>
        <v>383</v>
      </c>
      <c r="I63" s="92">
        <f>SUM(I62:I62)</f>
        <v>0</v>
      </c>
      <c r="J63" s="73" t="s">
        <v>29</v>
      </c>
      <c r="K63" s="91">
        <f>SUM(H55:H62,J55:J62,L55:L62)</f>
        <v>406</v>
      </c>
      <c r="L63" s="92">
        <f>SUM(L62:L62)</f>
        <v>0</v>
      </c>
      <c r="M63" s="75">
        <f>SUM(M55:M62)</f>
        <v>789</v>
      </c>
    </row>
    <row r="64" spans="1:13" ht="15.75" thickTop="1" x14ac:dyDescent="0.25">
      <c r="A64" s="38" t="s">
        <v>24</v>
      </c>
      <c r="B64" s="26">
        <v>43138</v>
      </c>
      <c r="C64" s="25" t="s">
        <v>60</v>
      </c>
      <c r="D64" s="27" t="s">
        <v>89</v>
      </c>
      <c r="E64" s="48" t="s">
        <v>90</v>
      </c>
      <c r="F64" s="19"/>
      <c r="G64" s="52">
        <v>26</v>
      </c>
      <c r="H64" s="62">
        <v>20</v>
      </c>
      <c r="I64" s="21"/>
      <c r="J64" s="34"/>
      <c r="K64" s="52"/>
      <c r="L64" s="62"/>
      <c r="M64" s="76">
        <f t="shared" ref="M64:M67" si="8">SUM(G64:L64)</f>
        <v>46</v>
      </c>
    </row>
    <row r="65" spans="1:14" x14ac:dyDescent="0.25">
      <c r="A65" s="38" t="s">
        <v>24</v>
      </c>
      <c r="B65" s="26">
        <v>43151</v>
      </c>
      <c r="C65" s="25" t="s">
        <v>60</v>
      </c>
      <c r="D65" s="27" t="s">
        <v>89</v>
      </c>
      <c r="E65" s="48" t="s">
        <v>90</v>
      </c>
      <c r="F65" s="19"/>
      <c r="G65" s="52">
        <v>34</v>
      </c>
      <c r="H65" s="62">
        <v>31</v>
      </c>
      <c r="I65" s="21"/>
      <c r="J65" s="34"/>
      <c r="K65" s="52"/>
      <c r="L65" s="62"/>
      <c r="M65" s="76">
        <f t="shared" si="8"/>
        <v>65</v>
      </c>
    </row>
    <row r="66" spans="1:14" x14ac:dyDescent="0.25">
      <c r="A66" s="38" t="s">
        <v>24</v>
      </c>
      <c r="B66" s="26">
        <v>43152</v>
      </c>
      <c r="C66" s="25" t="s">
        <v>60</v>
      </c>
      <c r="D66" s="27" t="s">
        <v>48</v>
      </c>
      <c r="E66" s="48" t="s">
        <v>49</v>
      </c>
      <c r="F66" s="19"/>
      <c r="G66" s="52">
        <v>23</v>
      </c>
      <c r="H66" s="62">
        <v>16</v>
      </c>
      <c r="I66" s="21"/>
      <c r="J66" s="34"/>
      <c r="K66" s="52"/>
      <c r="L66" s="62"/>
      <c r="M66" s="76">
        <f t="shared" si="8"/>
        <v>39</v>
      </c>
    </row>
    <row r="67" spans="1:14" ht="15.75" thickBot="1" x14ac:dyDescent="0.3">
      <c r="A67" s="38" t="s">
        <v>24</v>
      </c>
      <c r="B67" s="26">
        <v>43158</v>
      </c>
      <c r="C67" s="25" t="s">
        <v>60</v>
      </c>
      <c r="D67" s="27" t="s">
        <v>61</v>
      </c>
      <c r="E67" s="48" t="s">
        <v>62</v>
      </c>
      <c r="F67" s="19"/>
      <c r="G67" s="52">
        <v>69</v>
      </c>
      <c r="H67" s="62">
        <v>59</v>
      </c>
      <c r="I67" s="21"/>
      <c r="J67" s="34"/>
      <c r="K67" s="52"/>
      <c r="L67" s="62"/>
      <c r="M67" s="76">
        <f t="shared" si="8"/>
        <v>128</v>
      </c>
    </row>
    <row r="68" spans="1:14" ht="16.5" thickTop="1" thickBot="1" x14ac:dyDescent="0.3">
      <c r="A68" s="21"/>
      <c r="B68" s="28"/>
      <c r="C68" s="27"/>
      <c r="D68" s="27"/>
      <c r="E68" s="48"/>
      <c r="F68" s="54" t="s">
        <v>6</v>
      </c>
      <c r="G68" s="72" t="s">
        <v>30</v>
      </c>
      <c r="H68" s="91">
        <f>SUM(G64:G67,I64:I67,K64:K67)</f>
        <v>152</v>
      </c>
      <c r="I68" s="92"/>
      <c r="J68" s="73" t="s">
        <v>29</v>
      </c>
      <c r="K68" s="91">
        <f>SUM(H64:H67,J64:J67,L64:L67)</f>
        <v>126</v>
      </c>
      <c r="L68" s="92"/>
      <c r="M68" s="75">
        <f>SUM(M64:M67)</f>
        <v>278</v>
      </c>
    </row>
    <row r="69" spans="1:14" ht="15.75" thickTop="1" x14ac:dyDescent="0.25">
      <c r="A69" s="38" t="s">
        <v>15</v>
      </c>
      <c r="B69" s="26">
        <v>43138</v>
      </c>
      <c r="C69" s="25" t="s">
        <v>32</v>
      </c>
      <c r="D69" s="27" t="s">
        <v>89</v>
      </c>
      <c r="E69" s="48" t="s">
        <v>90</v>
      </c>
      <c r="F69" s="19" t="s">
        <v>35</v>
      </c>
      <c r="G69" s="52"/>
      <c r="H69" s="62"/>
      <c r="I69" s="21"/>
      <c r="J69" s="34"/>
      <c r="K69" s="52">
        <v>2</v>
      </c>
      <c r="L69" s="62">
        <v>25</v>
      </c>
      <c r="M69" s="76">
        <f t="shared" ref="M69:M74" si="9">SUM(G69:L69)</f>
        <v>27</v>
      </c>
    </row>
    <row r="70" spans="1:14" x14ac:dyDescent="0.25">
      <c r="A70" s="38" t="s">
        <v>15</v>
      </c>
      <c r="B70" s="26">
        <v>43139</v>
      </c>
      <c r="C70" s="25" t="s">
        <v>32</v>
      </c>
      <c r="D70" s="27" t="s">
        <v>33</v>
      </c>
      <c r="E70" s="48" t="s">
        <v>91</v>
      </c>
      <c r="F70" s="19" t="s">
        <v>92</v>
      </c>
      <c r="G70" s="52"/>
      <c r="H70" s="62"/>
      <c r="I70" s="21"/>
      <c r="J70" s="34"/>
      <c r="K70" s="52">
        <v>7</v>
      </c>
      <c r="L70" s="62">
        <v>51</v>
      </c>
      <c r="M70" s="76">
        <f t="shared" si="9"/>
        <v>58</v>
      </c>
    </row>
    <row r="71" spans="1:14" x14ac:dyDescent="0.25">
      <c r="A71" s="38" t="s">
        <v>15</v>
      </c>
      <c r="B71" s="26">
        <v>43146</v>
      </c>
      <c r="C71" s="25" t="s">
        <v>63</v>
      </c>
      <c r="D71" s="27" t="s">
        <v>57</v>
      </c>
      <c r="E71" s="48" t="s">
        <v>93</v>
      </c>
      <c r="F71" s="19">
        <v>5</v>
      </c>
      <c r="G71" s="52">
        <v>4</v>
      </c>
      <c r="H71" s="62">
        <v>11</v>
      </c>
      <c r="I71" s="21"/>
      <c r="J71" s="34"/>
      <c r="K71" s="52"/>
      <c r="L71" s="62"/>
      <c r="M71" s="76">
        <f t="shared" si="9"/>
        <v>15</v>
      </c>
    </row>
    <row r="72" spans="1:14" x14ac:dyDescent="0.25">
      <c r="A72" s="38" t="s">
        <v>15</v>
      </c>
      <c r="B72" s="26">
        <v>43146</v>
      </c>
      <c r="C72" s="25" t="s">
        <v>32</v>
      </c>
      <c r="D72" s="27" t="s">
        <v>57</v>
      </c>
      <c r="E72" s="48" t="s">
        <v>93</v>
      </c>
      <c r="F72" s="19">
        <v>5</v>
      </c>
      <c r="G72" s="52"/>
      <c r="H72" s="62"/>
      <c r="I72" s="21"/>
      <c r="J72" s="34"/>
      <c r="K72" s="52"/>
      <c r="L72" s="62">
        <v>15</v>
      </c>
      <c r="M72" s="76">
        <f t="shared" si="9"/>
        <v>15</v>
      </c>
    </row>
    <row r="73" spans="1:14" x14ac:dyDescent="0.25">
      <c r="A73" s="38" t="s">
        <v>15</v>
      </c>
      <c r="B73" s="26">
        <v>43152</v>
      </c>
      <c r="C73" s="25" t="s">
        <v>63</v>
      </c>
      <c r="D73" s="27" t="s">
        <v>94</v>
      </c>
      <c r="E73" s="48" t="s">
        <v>84</v>
      </c>
      <c r="F73" s="19" t="s">
        <v>47</v>
      </c>
      <c r="G73" s="52">
        <v>26</v>
      </c>
      <c r="H73" s="62">
        <v>32</v>
      </c>
      <c r="I73" s="21"/>
      <c r="J73" s="34"/>
      <c r="K73" s="52"/>
      <c r="L73" s="62"/>
      <c r="M73" s="76">
        <f t="shared" si="9"/>
        <v>58</v>
      </c>
    </row>
    <row r="74" spans="1:14" ht="15.75" thickBot="1" x14ac:dyDescent="0.3">
      <c r="A74" s="38" t="s">
        <v>15</v>
      </c>
      <c r="B74" s="26">
        <v>43158</v>
      </c>
      <c r="C74" s="25" t="s">
        <v>32</v>
      </c>
      <c r="D74" s="27" t="s">
        <v>95</v>
      </c>
      <c r="E74" s="48" t="s">
        <v>96</v>
      </c>
      <c r="F74" s="19" t="s">
        <v>47</v>
      </c>
      <c r="G74" s="52"/>
      <c r="H74" s="62"/>
      <c r="I74" s="21"/>
      <c r="J74" s="34"/>
      <c r="K74" s="52"/>
      <c r="L74" s="62">
        <v>32</v>
      </c>
      <c r="M74" s="76">
        <f t="shared" si="9"/>
        <v>32</v>
      </c>
    </row>
    <row r="75" spans="1:14" ht="15" customHeight="1" thickTop="1" thickBot="1" x14ac:dyDescent="0.3">
      <c r="A75" s="21"/>
      <c r="B75" s="28"/>
      <c r="C75" s="27"/>
      <c r="D75" s="27"/>
      <c r="E75" s="48"/>
      <c r="F75" s="54" t="s">
        <v>6</v>
      </c>
      <c r="G75" s="72" t="s">
        <v>30</v>
      </c>
      <c r="H75" s="91">
        <f>SUM(G69:G74,I69:I74,K69:K74)</f>
        <v>39</v>
      </c>
      <c r="I75" s="92">
        <f>SUM(I69:I74)</f>
        <v>0</v>
      </c>
      <c r="J75" s="73" t="s">
        <v>29</v>
      </c>
      <c r="K75" s="91">
        <f>SUM(H69:H74,J69:J74,L69:L74)</f>
        <v>166</v>
      </c>
      <c r="L75" s="92">
        <f>SUM(L69:L74)</f>
        <v>123</v>
      </c>
      <c r="M75" s="75">
        <f>SUM(M69:M74)</f>
        <v>205</v>
      </c>
      <c r="N75" s="4"/>
    </row>
    <row r="76" spans="1:14" ht="15" customHeight="1" thickTop="1" x14ac:dyDescent="0.25">
      <c r="A76" s="38" t="s">
        <v>14</v>
      </c>
      <c r="B76" s="26">
        <v>43137</v>
      </c>
      <c r="C76" s="25" t="s">
        <v>97</v>
      </c>
      <c r="D76" s="27" t="s">
        <v>98</v>
      </c>
      <c r="E76" s="48" t="s">
        <v>99</v>
      </c>
      <c r="F76" s="19"/>
      <c r="G76" s="52">
        <v>96</v>
      </c>
      <c r="H76" s="62">
        <v>112</v>
      </c>
      <c r="I76" s="21"/>
      <c r="J76" s="34"/>
      <c r="K76" s="52"/>
      <c r="L76" s="62"/>
      <c r="M76" s="76"/>
      <c r="N76" s="4"/>
    </row>
    <row r="77" spans="1:14" ht="15" customHeight="1" thickBot="1" x14ac:dyDescent="0.3">
      <c r="A77" s="38" t="s">
        <v>14</v>
      </c>
      <c r="B77" s="26">
        <v>43140</v>
      </c>
      <c r="C77" s="25" t="s">
        <v>97</v>
      </c>
      <c r="D77" s="27" t="s">
        <v>79</v>
      </c>
      <c r="E77" s="48" t="s">
        <v>80</v>
      </c>
      <c r="F77" s="19"/>
      <c r="G77" s="52">
        <v>26</v>
      </c>
      <c r="H77" s="62">
        <v>22</v>
      </c>
      <c r="I77" s="21"/>
      <c r="J77" s="34"/>
      <c r="K77" s="52"/>
      <c r="L77" s="62"/>
      <c r="M77" s="76">
        <f t="shared" ref="M77" si="10">SUM(G77:L77)</f>
        <v>48</v>
      </c>
      <c r="N77" s="4"/>
    </row>
    <row r="78" spans="1:14" ht="15" customHeight="1" thickTop="1" thickBot="1" x14ac:dyDescent="0.3">
      <c r="D78" s="24"/>
      <c r="E78" s="101" t="s">
        <v>6</v>
      </c>
      <c r="F78" s="102"/>
      <c r="G78" s="73" t="s">
        <v>30</v>
      </c>
      <c r="H78" s="91">
        <f>SUM(G77:G77,I77:I77,K77:K77)</f>
        <v>26</v>
      </c>
      <c r="I78" s="92"/>
      <c r="J78" s="73" t="s">
        <v>29</v>
      </c>
      <c r="K78" s="91">
        <f>SUM(H77:H77,J77:J77,L77:L77)</f>
        <v>22</v>
      </c>
      <c r="L78" s="92"/>
      <c r="M78" s="77">
        <f>SUM(M77:M77)</f>
        <v>48</v>
      </c>
      <c r="N78" s="4"/>
    </row>
    <row r="79" spans="1:14" ht="16.5" thickTop="1" thickBot="1" x14ac:dyDescent="0.3">
      <c r="D79" s="24"/>
      <c r="E79" s="103" t="s">
        <v>22</v>
      </c>
      <c r="F79" s="104"/>
      <c r="G79" s="67">
        <f>SUM(G46,G48:G48,G50:G53,G55:G62,G64:G67,G69:G74,G76:G77)</f>
        <v>726</v>
      </c>
      <c r="H79" s="67">
        <f t="shared" ref="H79:L79" si="11">SUM(H46,H48:H48,H50:H53,H55:H62,H64:H67,H69:H74,H76:H77)</f>
        <v>753</v>
      </c>
      <c r="I79" s="67">
        <f t="shared" si="11"/>
        <v>0</v>
      </c>
      <c r="J79" s="67">
        <f t="shared" si="11"/>
        <v>0</v>
      </c>
      <c r="K79" s="67">
        <f t="shared" si="11"/>
        <v>17</v>
      </c>
      <c r="L79" s="67">
        <f t="shared" si="11"/>
        <v>187</v>
      </c>
      <c r="M79" s="78">
        <f>SUM(M47,M49,M54,M63,M68,M75,M78)</f>
        <v>1475</v>
      </c>
    </row>
    <row r="80" spans="1:14" ht="20.25" customHeight="1" thickTop="1" thickBot="1" x14ac:dyDescent="0.3">
      <c r="F80" s="7"/>
      <c r="G80" s="7"/>
      <c r="H80" s="7"/>
      <c r="I80" s="7"/>
      <c r="J80" s="7"/>
      <c r="K80" s="7"/>
    </row>
    <row r="81" spans="1:13" ht="15.75" customHeight="1" thickTop="1" thickBot="1" x14ac:dyDescent="0.3">
      <c r="E81" s="24"/>
      <c r="F81" s="105" t="s">
        <v>10</v>
      </c>
      <c r="G81" s="106"/>
      <c r="H81" s="106"/>
      <c r="I81" s="106"/>
      <c r="J81" s="106"/>
      <c r="K81" s="107"/>
      <c r="L81" s="40"/>
      <c r="M81" s="42">
        <f>SUM(G79,I79,K79)</f>
        <v>743</v>
      </c>
    </row>
    <row r="82" spans="1:13" ht="15.75" customHeight="1" thickTop="1" thickBot="1" x14ac:dyDescent="0.3">
      <c r="E82" s="24"/>
      <c r="F82" s="108" t="s">
        <v>11</v>
      </c>
      <c r="G82" s="109"/>
      <c r="H82" s="109"/>
      <c r="I82" s="109"/>
      <c r="J82" s="109"/>
      <c r="K82" s="110"/>
      <c r="L82" s="41"/>
      <c r="M82" s="43">
        <f>SUM(H79,J79,L79)</f>
        <v>940</v>
      </c>
    </row>
    <row r="83" spans="1:13" ht="16.5" thickTop="1" x14ac:dyDescent="0.25">
      <c r="A83" s="97"/>
      <c r="B83" s="97"/>
      <c r="C83" s="97"/>
      <c r="D83" s="97"/>
      <c r="E83" s="97"/>
      <c r="F83" s="97"/>
      <c r="G83" s="97"/>
      <c r="H83" s="14"/>
      <c r="I83" s="14"/>
      <c r="J83" s="14"/>
      <c r="K83" s="14"/>
      <c r="L83" s="14"/>
      <c r="M83" s="14"/>
    </row>
    <row r="84" spans="1:13" ht="20.25" x14ac:dyDescent="0.3">
      <c r="A84" s="96" t="s">
        <v>0</v>
      </c>
      <c r="B84" s="96"/>
      <c r="C84" s="96"/>
      <c r="D84" s="96"/>
      <c r="E84" s="96"/>
      <c r="F84" s="96"/>
      <c r="G84" s="96"/>
      <c r="H84" s="10"/>
      <c r="I84" s="10"/>
      <c r="J84" s="10"/>
      <c r="K84" s="10"/>
      <c r="L84" s="10"/>
      <c r="M84" s="10"/>
    </row>
    <row r="85" spans="1:13" ht="15.75" x14ac:dyDescent="0.25">
      <c r="A85" s="97" t="s">
        <v>1</v>
      </c>
      <c r="B85" s="97"/>
      <c r="C85" s="97"/>
      <c r="D85" s="97"/>
      <c r="E85" s="97"/>
      <c r="F85" s="97"/>
      <c r="G85" s="97"/>
      <c r="H85" s="14"/>
      <c r="I85" s="14"/>
      <c r="J85" s="14"/>
      <c r="K85" s="14"/>
      <c r="L85" s="14"/>
      <c r="M85" s="14"/>
    </row>
    <row r="86" spans="1:13" ht="15.75" x14ac:dyDescent="0.25">
      <c r="A86" s="93" t="s">
        <v>36</v>
      </c>
      <c r="B86" s="93"/>
      <c r="C86" s="93"/>
      <c r="D86" s="93"/>
      <c r="E86" s="93"/>
      <c r="F86" s="93"/>
      <c r="G86" s="93"/>
      <c r="H86" s="17"/>
      <c r="I86" s="17"/>
      <c r="J86" s="17"/>
      <c r="K86" s="17"/>
      <c r="L86" s="18"/>
      <c r="M86" s="18"/>
    </row>
    <row r="87" spans="1:13" ht="16.5" thickBot="1" x14ac:dyDescent="0.3">
      <c r="A87" s="93" t="s">
        <v>25</v>
      </c>
      <c r="B87" s="93"/>
      <c r="C87" s="93"/>
      <c r="D87" s="93"/>
      <c r="E87" s="93"/>
      <c r="F87" s="93"/>
      <c r="G87" s="93"/>
      <c r="H87" s="18"/>
      <c r="I87" s="18"/>
      <c r="J87" s="18"/>
      <c r="K87" s="18"/>
      <c r="L87" s="18"/>
      <c r="M87" s="18"/>
    </row>
    <row r="88" spans="1:13" ht="16.5" thickTop="1" thickBot="1" x14ac:dyDescent="0.3">
      <c r="A88" s="94" t="s">
        <v>18</v>
      </c>
      <c r="B88" s="94" t="s">
        <v>2</v>
      </c>
      <c r="C88" s="94" t="s">
        <v>3</v>
      </c>
      <c r="D88" s="94" t="s">
        <v>4</v>
      </c>
      <c r="E88" s="98" t="s">
        <v>7</v>
      </c>
      <c r="F88" s="98" t="s">
        <v>5</v>
      </c>
      <c r="G88" s="111" t="s">
        <v>21</v>
      </c>
      <c r="H88" s="115"/>
      <c r="I88" s="100" t="s">
        <v>20</v>
      </c>
      <c r="J88" s="100"/>
      <c r="K88" s="111" t="s">
        <v>19</v>
      </c>
      <c r="L88" s="100"/>
      <c r="M88" s="112" t="s">
        <v>6</v>
      </c>
    </row>
    <row r="89" spans="1:13" ht="16.5" thickTop="1" thickBot="1" x14ac:dyDescent="0.3">
      <c r="A89" s="95"/>
      <c r="B89" s="95"/>
      <c r="C89" s="95"/>
      <c r="D89" s="95"/>
      <c r="E89" s="99"/>
      <c r="F89" s="99"/>
      <c r="G89" s="32" t="s">
        <v>8</v>
      </c>
      <c r="H89" s="33" t="s">
        <v>9</v>
      </c>
      <c r="I89" s="50" t="s">
        <v>8</v>
      </c>
      <c r="J89" s="60" t="s">
        <v>9</v>
      </c>
      <c r="K89" s="32" t="s">
        <v>8</v>
      </c>
      <c r="L89" s="60" t="s">
        <v>9</v>
      </c>
      <c r="M89" s="113"/>
    </row>
    <row r="90" spans="1:13" ht="16.5" thickTop="1" thickBot="1" x14ac:dyDescent="0.3">
      <c r="A90" s="37" t="s">
        <v>12</v>
      </c>
      <c r="B90" s="31">
        <v>43171</v>
      </c>
      <c r="C90" s="30" t="s">
        <v>71</v>
      </c>
      <c r="D90" s="29" t="s">
        <v>100</v>
      </c>
      <c r="E90" s="47" t="s">
        <v>101</v>
      </c>
      <c r="F90" s="55" t="s">
        <v>102</v>
      </c>
      <c r="G90" s="58"/>
      <c r="H90" s="39"/>
      <c r="I90" s="51">
        <v>121</v>
      </c>
      <c r="J90" s="61">
        <v>125</v>
      </c>
      <c r="K90" s="58"/>
      <c r="L90" s="61"/>
      <c r="M90" s="8">
        <f>SUM(G90:L90)</f>
        <v>246</v>
      </c>
    </row>
    <row r="91" spans="1:13" ht="16.5" thickTop="1" thickBot="1" x14ac:dyDescent="0.3">
      <c r="A91" s="21"/>
      <c r="B91" s="27"/>
      <c r="C91" s="27"/>
      <c r="D91" s="27"/>
      <c r="E91" s="48"/>
      <c r="F91" s="54" t="s">
        <v>6</v>
      </c>
      <c r="G91" s="72" t="s">
        <v>30</v>
      </c>
      <c r="H91" s="91">
        <f>SUM(G90:G90,I90:I90,K90:K90)</f>
        <v>121</v>
      </c>
      <c r="I91" s="92" t="e">
        <f>SUM(#REF!)</f>
        <v>#REF!</v>
      </c>
      <c r="J91" s="73" t="s">
        <v>29</v>
      </c>
      <c r="K91" s="91">
        <f>SUM(H90,J90,L90)</f>
        <v>125</v>
      </c>
      <c r="L91" s="92" t="e">
        <f>SUM(#REF!)</f>
        <v>#REF!</v>
      </c>
      <c r="M91" s="75">
        <f>SUM(M90)</f>
        <v>246</v>
      </c>
    </row>
    <row r="92" spans="1:13" ht="15.75" thickTop="1" x14ac:dyDescent="0.25">
      <c r="A92" s="38" t="s">
        <v>16</v>
      </c>
      <c r="B92" s="26">
        <v>43160</v>
      </c>
      <c r="C92" s="25" t="s">
        <v>103</v>
      </c>
      <c r="D92" s="27" t="s">
        <v>104</v>
      </c>
      <c r="E92" s="48" t="s">
        <v>105</v>
      </c>
      <c r="F92" s="56">
        <v>5</v>
      </c>
      <c r="G92" s="21">
        <v>24</v>
      </c>
      <c r="H92" s="34">
        <v>14</v>
      </c>
      <c r="I92" s="52"/>
      <c r="J92" s="62"/>
      <c r="K92" s="21"/>
      <c r="L92" s="62"/>
      <c r="M92" s="23">
        <f t="shared" ref="M92:M95" si="12">SUM(G92:L92)</f>
        <v>38</v>
      </c>
    </row>
    <row r="93" spans="1:13" x14ac:dyDescent="0.25">
      <c r="A93" s="38" t="s">
        <v>16</v>
      </c>
      <c r="B93" s="26">
        <v>43173</v>
      </c>
      <c r="C93" s="25" t="s">
        <v>103</v>
      </c>
      <c r="D93" s="27" t="s">
        <v>27</v>
      </c>
      <c r="E93" s="48" t="s">
        <v>106</v>
      </c>
      <c r="F93" s="56">
        <v>5</v>
      </c>
      <c r="G93" s="21">
        <v>23</v>
      </c>
      <c r="H93" s="34">
        <v>19</v>
      </c>
      <c r="I93" s="52"/>
      <c r="J93" s="62"/>
      <c r="K93" s="21"/>
      <c r="L93" s="62"/>
      <c r="M93" s="13">
        <f t="shared" si="12"/>
        <v>42</v>
      </c>
    </row>
    <row r="94" spans="1:13" x14ac:dyDescent="0.25">
      <c r="A94" s="38" t="s">
        <v>16</v>
      </c>
      <c r="B94" s="26">
        <v>43181</v>
      </c>
      <c r="C94" s="25" t="s">
        <v>32</v>
      </c>
      <c r="D94" s="27" t="s">
        <v>64</v>
      </c>
      <c r="E94" s="48" t="s">
        <v>65</v>
      </c>
      <c r="F94" s="56">
        <v>5</v>
      </c>
      <c r="G94" s="21"/>
      <c r="H94" s="34"/>
      <c r="I94" s="52"/>
      <c r="J94" s="62"/>
      <c r="K94" s="21">
        <v>3</v>
      </c>
      <c r="L94" s="62">
        <v>5</v>
      </c>
      <c r="M94" s="6">
        <f t="shared" si="12"/>
        <v>8</v>
      </c>
    </row>
    <row r="95" spans="1:13" ht="15.75" thickBot="1" x14ac:dyDescent="0.3">
      <c r="A95" s="38" t="s">
        <v>16</v>
      </c>
      <c r="B95" s="26">
        <v>43181</v>
      </c>
      <c r="C95" s="25" t="s">
        <v>107</v>
      </c>
      <c r="D95" s="27" t="s">
        <v>108</v>
      </c>
      <c r="E95" s="48" t="s">
        <v>109</v>
      </c>
      <c r="F95" s="56">
        <v>5</v>
      </c>
      <c r="G95" s="21">
        <v>27</v>
      </c>
      <c r="H95" s="34">
        <v>24</v>
      </c>
      <c r="I95" s="52"/>
      <c r="J95" s="62"/>
      <c r="K95" s="21"/>
      <c r="L95" s="62"/>
      <c r="M95" s="20">
        <f t="shared" si="12"/>
        <v>51</v>
      </c>
    </row>
    <row r="96" spans="1:13" ht="16.5" thickTop="1" thickBot="1" x14ac:dyDescent="0.3">
      <c r="A96" s="21"/>
      <c r="B96" s="27"/>
      <c r="C96" s="27"/>
      <c r="D96" s="27"/>
      <c r="E96" s="48"/>
      <c r="F96" s="54" t="s">
        <v>6</v>
      </c>
      <c r="G96" s="72" t="s">
        <v>30</v>
      </c>
      <c r="H96" s="91">
        <f>SUM(G92:G95,I92:I95,K92:K95)</f>
        <v>77</v>
      </c>
      <c r="I96" s="92" t="e">
        <f>SUM(#REF!)</f>
        <v>#REF!</v>
      </c>
      <c r="J96" s="73" t="s">
        <v>29</v>
      </c>
      <c r="K96" s="91">
        <f>SUM(H92:H95,J92:J95,L92:L95)</f>
        <v>62</v>
      </c>
      <c r="L96" s="92" t="e">
        <f>SUM(#REF!)</f>
        <v>#REF!</v>
      </c>
      <c r="M96" s="75">
        <f>SUM(M92:M95)</f>
        <v>139</v>
      </c>
    </row>
    <row r="97" spans="1:14" ht="16.5" thickTop="1" thickBot="1" x14ac:dyDescent="0.3">
      <c r="A97" s="38" t="s">
        <v>23</v>
      </c>
      <c r="B97" s="26">
        <v>43160</v>
      </c>
      <c r="C97" s="25" t="s">
        <v>41</v>
      </c>
      <c r="D97" s="27" t="s">
        <v>110</v>
      </c>
      <c r="E97" s="48" t="s">
        <v>111</v>
      </c>
      <c r="F97" s="56" t="s">
        <v>47</v>
      </c>
      <c r="G97" s="21">
        <v>24</v>
      </c>
      <c r="H97" s="34">
        <v>14</v>
      </c>
      <c r="I97" s="52"/>
      <c r="J97" s="62"/>
      <c r="K97" s="21"/>
      <c r="L97" s="62"/>
      <c r="M97" s="20">
        <f t="shared" ref="M97:M102" si="13">SUM(G97:L97)</f>
        <v>38</v>
      </c>
    </row>
    <row r="98" spans="1:14" ht="16.5" thickTop="1" thickBot="1" x14ac:dyDescent="0.3">
      <c r="A98" s="38" t="s">
        <v>23</v>
      </c>
      <c r="B98" s="26">
        <v>43167</v>
      </c>
      <c r="C98" s="25" t="s">
        <v>41</v>
      </c>
      <c r="D98" s="27" t="s">
        <v>112</v>
      </c>
      <c r="E98" s="48" t="s">
        <v>80</v>
      </c>
      <c r="F98" s="56" t="s">
        <v>47</v>
      </c>
      <c r="G98" s="21">
        <v>84</v>
      </c>
      <c r="H98" s="34">
        <v>84</v>
      </c>
      <c r="I98" s="52"/>
      <c r="J98" s="62"/>
      <c r="K98" s="21"/>
      <c r="L98" s="62"/>
      <c r="M98" s="20">
        <f t="shared" si="13"/>
        <v>168</v>
      </c>
    </row>
    <row r="99" spans="1:14" ht="16.5" thickTop="1" thickBot="1" x14ac:dyDescent="0.3">
      <c r="A99" s="38" t="s">
        <v>23</v>
      </c>
      <c r="B99" s="26">
        <v>43168</v>
      </c>
      <c r="C99" s="25" t="s">
        <v>41</v>
      </c>
      <c r="D99" s="27" t="s">
        <v>113</v>
      </c>
      <c r="E99" s="48" t="s">
        <v>114</v>
      </c>
      <c r="F99" s="56" t="s">
        <v>40</v>
      </c>
      <c r="G99" s="21">
        <v>52</v>
      </c>
      <c r="H99" s="34">
        <v>56</v>
      </c>
      <c r="I99" s="52"/>
      <c r="J99" s="62"/>
      <c r="K99" s="21"/>
      <c r="L99" s="62"/>
      <c r="M99" s="20">
        <f t="shared" si="13"/>
        <v>108</v>
      </c>
    </row>
    <row r="100" spans="1:14" ht="16.5" thickTop="1" thickBot="1" x14ac:dyDescent="0.3">
      <c r="A100" s="38" t="s">
        <v>23</v>
      </c>
      <c r="B100" s="26">
        <v>43172</v>
      </c>
      <c r="C100" s="25" t="s">
        <v>32</v>
      </c>
      <c r="D100" s="27" t="s">
        <v>115</v>
      </c>
      <c r="E100" s="48" t="s">
        <v>116</v>
      </c>
      <c r="F100" s="56" t="s">
        <v>35</v>
      </c>
      <c r="G100" s="21"/>
      <c r="H100" s="34"/>
      <c r="I100" s="52"/>
      <c r="J100" s="62"/>
      <c r="K100" s="21">
        <v>2</v>
      </c>
      <c r="L100" s="62">
        <v>10</v>
      </c>
      <c r="M100" s="20">
        <f t="shared" si="13"/>
        <v>12</v>
      </c>
    </row>
    <row r="101" spans="1:14" ht="16.5" thickTop="1" thickBot="1" x14ac:dyDescent="0.3">
      <c r="A101" s="38" t="s">
        <v>23</v>
      </c>
      <c r="B101" s="26">
        <v>43172</v>
      </c>
      <c r="C101" s="25" t="s">
        <v>41</v>
      </c>
      <c r="D101" s="27" t="s">
        <v>113</v>
      </c>
      <c r="E101" s="48" t="s">
        <v>114</v>
      </c>
      <c r="F101" s="56" t="s">
        <v>40</v>
      </c>
      <c r="G101" s="21">
        <v>89</v>
      </c>
      <c r="H101" s="34">
        <v>84</v>
      </c>
      <c r="I101" s="52"/>
      <c r="J101" s="62"/>
      <c r="K101" s="21"/>
      <c r="L101" s="62"/>
      <c r="M101" s="20">
        <f t="shared" si="13"/>
        <v>173</v>
      </c>
    </row>
    <row r="102" spans="1:14" ht="16.5" thickTop="1" thickBot="1" x14ac:dyDescent="0.3">
      <c r="A102" s="38" t="s">
        <v>23</v>
      </c>
      <c r="B102" s="26">
        <v>43180</v>
      </c>
      <c r="C102" s="25" t="s">
        <v>41</v>
      </c>
      <c r="D102" s="27" t="s">
        <v>117</v>
      </c>
      <c r="E102" s="48" t="s">
        <v>118</v>
      </c>
      <c r="F102" s="56" t="s">
        <v>47</v>
      </c>
      <c r="G102" s="21">
        <v>70</v>
      </c>
      <c r="H102" s="34">
        <v>99</v>
      </c>
      <c r="I102" s="52"/>
      <c r="J102" s="62"/>
      <c r="K102" s="21"/>
      <c r="L102" s="62"/>
      <c r="M102" s="20">
        <f t="shared" si="13"/>
        <v>169</v>
      </c>
    </row>
    <row r="103" spans="1:14" ht="26.25" customHeight="1" thickTop="1" thickBot="1" x14ac:dyDescent="0.4">
      <c r="A103" s="21"/>
      <c r="B103" s="27"/>
      <c r="C103" s="27"/>
      <c r="D103" s="27"/>
      <c r="E103" s="48"/>
      <c r="F103" s="54" t="s">
        <v>6</v>
      </c>
      <c r="G103" s="72" t="s">
        <v>30</v>
      </c>
      <c r="H103" s="91">
        <f>SUM(G97:G102,I97:I102,K97:K102)</f>
        <v>321</v>
      </c>
      <c r="I103" s="92" t="e">
        <f>SUM(#REF!)</f>
        <v>#REF!</v>
      </c>
      <c r="J103" s="73" t="s">
        <v>29</v>
      </c>
      <c r="K103" s="91">
        <f>SUM(H97:H102,J97:J102,L97:L102)</f>
        <v>347</v>
      </c>
      <c r="L103" s="92" t="e">
        <f>SUM(#REF!)</f>
        <v>#REF!</v>
      </c>
      <c r="M103" s="75">
        <f>SUM(M97:M102)</f>
        <v>668</v>
      </c>
      <c r="N103" s="1"/>
    </row>
    <row r="104" spans="1:14" ht="15.75" thickTop="1" x14ac:dyDescent="0.25">
      <c r="A104" s="38" t="s">
        <v>17</v>
      </c>
      <c r="B104" s="26">
        <v>43161</v>
      </c>
      <c r="C104" s="25" t="s">
        <v>44</v>
      </c>
      <c r="D104" s="27" t="s">
        <v>87</v>
      </c>
      <c r="E104" s="48" t="s">
        <v>88</v>
      </c>
      <c r="F104" s="56" t="s">
        <v>47</v>
      </c>
      <c r="G104" s="21">
        <v>41</v>
      </c>
      <c r="H104" s="34">
        <v>46</v>
      </c>
      <c r="I104" s="52"/>
      <c r="J104" s="62"/>
      <c r="K104" s="21"/>
      <c r="L104" s="62"/>
      <c r="M104" s="23">
        <f t="shared" ref="M104:M109" si="14">SUM(G104:L104)</f>
        <v>87</v>
      </c>
    </row>
    <row r="105" spans="1:14" x14ac:dyDescent="0.25">
      <c r="A105" s="38" t="s">
        <v>17</v>
      </c>
      <c r="B105" s="26">
        <v>43165</v>
      </c>
      <c r="C105" s="25" t="s">
        <v>44</v>
      </c>
      <c r="D105" s="27" t="s">
        <v>119</v>
      </c>
      <c r="E105" s="48" t="s">
        <v>120</v>
      </c>
      <c r="F105" s="56">
        <v>5</v>
      </c>
      <c r="G105" s="21">
        <v>43</v>
      </c>
      <c r="H105" s="34">
        <v>31</v>
      </c>
      <c r="I105" s="52"/>
      <c r="J105" s="62"/>
      <c r="K105" s="21"/>
      <c r="L105" s="62"/>
      <c r="M105" s="13">
        <f t="shared" si="14"/>
        <v>74</v>
      </c>
    </row>
    <row r="106" spans="1:14" x14ac:dyDescent="0.25">
      <c r="A106" s="38" t="s">
        <v>17</v>
      </c>
      <c r="B106" s="26">
        <v>43173</v>
      </c>
      <c r="C106" s="25" t="s">
        <v>32</v>
      </c>
      <c r="D106" s="27" t="s">
        <v>121</v>
      </c>
      <c r="E106" s="48" t="s">
        <v>122</v>
      </c>
      <c r="F106" s="56" t="s">
        <v>40</v>
      </c>
      <c r="G106" s="21"/>
      <c r="H106" s="34"/>
      <c r="I106" s="52"/>
      <c r="J106" s="62"/>
      <c r="K106" s="21"/>
      <c r="L106" s="62">
        <v>10</v>
      </c>
      <c r="M106" s="6">
        <f t="shared" si="14"/>
        <v>10</v>
      </c>
    </row>
    <row r="107" spans="1:14" x14ac:dyDescent="0.25">
      <c r="A107" s="38" t="s">
        <v>17</v>
      </c>
      <c r="B107" s="26">
        <v>43173</v>
      </c>
      <c r="C107" s="25" t="s">
        <v>44</v>
      </c>
      <c r="D107" s="27" t="s">
        <v>57</v>
      </c>
      <c r="E107" s="48" t="s">
        <v>123</v>
      </c>
      <c r="F107" s="56">
        <v>5</v>
      </c>
      <c r="G107" s="21">
        <v>4</v>
      </c>
      <c r="H107" s="34">
        <v>10</v>
      </c>
      <c r="I107" s="52"/>
      <c r="J107" s="62"/>
      <c r="K107" s="21"/>
      <c r="L107" s="62"/>
      <c r="M107" s="13">
        <f t="shared" si="14"/>
        <v>14</v>
      </c>
    </row>
    <row r="108" spans="1:14" x14ac:dyDescent="0.25">
      <c r="A108" s="38" t="s">
        <v>17</v>
      </c>
      <c r="B108" s="26">
        <v>43173</v>
      </c>
      <c r="C108" s="25" t="s">
        <v>32</v>
      </c>
      <c r="D108" s="27" t="s">
        <v>57</v>
      </c>
      <c r="E108" s="48" t="s">
        <v>123</v>
      </c>
      <c r="F108" s="56" t="s">
        <v>35</v>
      </c>
      <c r="G108" s="21"/>
      <c r="H108" s="34"/>
      <c r="I108" s="52"/>
      <c r="J108" s="62"/>
      <c r="K108" s="21"/>
      <c r="L108" s="62">
        <v>13</v>
      </c>
      <c r="M108" s="6">
        <f t="shared" si="14"/>
        <v>13</v>
      </c>
    </row>
    <row r="109" spans="1:14" ht="15.75" thickBot="1" x14ac:dyDescent="0.3">
      <c r="A109" s="38" t="s">
        <v>17</v>
      </c>
      <c r="B109" s="26">
        <v>43174</v>
      </c>
      <c r="C109" s="25" t="s">
        <v>44</v>
      </c>
      <c r="D109" s="27" t="s">
        <v>83</v>
      </c>
      <c r="E109" s="48" t="s">
        <v>84</v>
      </c>
      <c r="F109" s="56" t="s">
        <v>47</v>
      </c>
      <c r="G109" s="21">
        <v>62</v>
      </c>
      <c r="H109" s="34">
        <v>69</v>
      </c>
      <c r="I109" s="52"/>
      <c r="J109" s="62"/>
      <c r="K109" s="21"/>
      <c r="L109" s="62"/>
      <c r="M109" s="13">
        <f t="shared" si="14"/>
        <v>131</v>
      </c>
    </row>
    <row r="110" spans="1:14" ht="16.5" thickTop="1" thickBot="1" x14ac:dyDescent="0.3">
      <c r="A110" s="21"/>
      <c r="B110" s="27"/>
      <c r="C110" s="27"/>
      <c r="D110" s="27"/>
      <c r="E110" s="48"/>
      <c r="F110" s="54" t="s">
        <v>6</v>
      </c>
      <c r="G110" s="72" t="s">
        <v>30</v>
      </c>
      <c r="H110" s="91">
        <f>SUM(G104:G109,I104:I109,K104:K109)</f>
        <v>150</v>
      </c>
      <c r="I110" s="92" t="e">
        <f>SUM(#REF!)</f>
        <v>#REF!</v>
      </c>
      <c r="J110" s="73" t="s">
        <v>29</v>
      </c>
      <c r="K110" s="91">
        <f>SUM(H104:H109,J104:J109,L104:L109)</f>
        <v>179</v>
      </c>
      <c r="L110" s="92" t="e">
        <f>SUM(#REF!)</f>
        <v>#REF!</v>
      </c>
      <c r="M110" s="75">
        <f>SUM(M104:M109)</f>
        <v>329</v>
      </c>
    </row>
    <row r="111" spans="1:14" ht="15.75" thickTop="1" x14ac:dyDescent="0.25">
      <c r="A111" s="38" t="s">
        <v>15</v>
      </c>
      <c r="B111" s="26">
        <v>43160</v>
      </c>
      <c r="C111" s="25" t="s">
        <v>63</v>
      </c>
      <c r="D111" s="27" t="s">
        <v>124</v>
      </c>
      <c r="E111" s="48" t="s">
        <v>90</v>
      </c>
      <c r="F111" s="56">
        <v>5</v>
      </c>
      <c r="G111" s="21">
        <v>40</v>
      </c>
      <c r="H111" s="34">
        <v>44</v>
      </c>
      <c r="I111" s="52"/>
      <c r="J111" s="62"/>
      <c r="K111" s="21"/>
      <c r="L111" s="62"/>
      <c r="M111" s="6">
        <f t="shared" ref="M111:M117" si="15">SUM(G111:L111)</f>
        <v>84</v>
      </c>
    </row>
    <row r="112" spans="1:14" x14ac:dyDescent="0.25">
      <c r="A112" s="38" t="s">
        <v>15</v>
      </c>
      <c r="B112" s="26">
        <v>43164</v>
      </c>
      <c r="C112" s="25" t="s">
        <v>63</v>
      </c>
      <c r="D112" s="27" t="s">
        <v>104</v>
      </c>
      <c r="E112" s="48" t="s">
        <v>105</v>
      </c>
      <c r="F112" s="56">
        <v>5</v>
      </c>
      <c r="G112" s="21">
        <v>8</v>
      </c>
      <c r="H112" s="34">
        <v>13</v>
      </c>
      <c r="I112" s="52"/>
      <c r="J112" s="62"/>
      <c r="K112" s="21"/>
      <c r="L112" s="62"/>
      <c r="M112" s="6"/>
    </row>
    <row r="113" spans="1:13" x14ac:dyDescent="0.25">
      <c r="A113" s="38" t="s">
        <v>15</v>
      </c>
      <c r="B113" s="26" t="s">
        <v>125</v>
      </c>
      <c r="C113" s="25" t="s">
        <v>63</v>
      </c>
      <c r="D113" s="27" t="s">
        <v>77</v>
      </c>
      <c r="E113" s="48" t="s">
        <v>78</v>
      </c>
      <c r="F113" s="56" t="s">
        <v>47</v>
      </c>
      <c r="G113" s="21">
        <v>142</v>
      </c>
      <c r="H113" s="34">
        <v>130</v>
      </c>
      <c r="I113" s="52"/>
      <c r="J113" s="62"/>
      <c r="K113" s="21"/>
      <c r="L113" s="62"/>
      <c r="M113" s="13">
        <f t="shared" si="15"/>
        <v>272</v>
      </c>
    </row>
    <row r="114" spans="1:13" x14ac:dyDescent="0.25">
      <c r="A114" s="38" t="s">
        <v>15</v>
      </c>
      <c r="B114" s="26">
        <v>43173</v>
      </c>
      <c r="C114" s="25" t="s">
        <v>32</v>
      </c>
      <c r="D114" s="27" t="s">
        <v>121</v>
      </c>
      <c r="E114" s="48" t="s">
        <v>126</v>
      </c>
      <c r="F114" s="56" t="s">
        <v>40</v>
      </c>
      <c r="G114" s="21"/>
      <c r="H114" s="34"/>
      <c r="I114" s="52"/>
      <c r="J114" s="62"/>
      <c r="K114" s="21">
        <v>1</v>
      </c>
      <c r="L114" s="62">
        <v>5</v>
      </c>
      <c r="M114" s="6">
        <f t="shared" si="15"/>
        <v>6</v>
      </c>
    </row>
    <row r="115" spans="1:13" x14ac:dyDescent="0.25">
      <c r="A115" s="38" t="s">
        <v>15</v>
      </c>
      <c r="B115" s="26">
        <v>43180</v>
      </c>
      <c r="C115" s="25" t="s">
        <v>32</v>
      </c>
      <c r="D115" s="27" t="s">
        <v>127</v>
      </c>
      <c r="E115" s="48" t="s">
        <v>128</v>
      </c>
      <c r="F115" s="56">
        <v>5</v>
      </c>
      <c r="G115" s="21"/>
      <c r="H115" s="34"/>
      <c r="I115" s="52"/>
      <c r="J115" s="62"/>
      <c r="K115" s="21">
        <v>4</v>
      </c>
      <c r="L115" s="62">
        <v>23</v>
      </c>
      <c r="M115" s="13">
        <f t="shared" si="15"/>
        <v>27</v>
      </c>
    </row>
    <row r="116" spans="1:13" x14ac:dyDescent="0.25">
      <c r="A116" s="38" t="s">
        <v>15</v>
      </c>
      <c r="B116" s="26" t="s">
        <v>129</v>
      </c>
      <c r="C116" s="25" t="s">
        <v>130</v>
      </c>
      <c r="D116" s="27" t="s">
        <v>131</v>
      </c>
      <c r="E116" s="48" t="s">
        <v>132</v>
      </c>
      <c r="F116" s="56" t="s">
        <v>35</v>
      </c>
      <c r="G116" s="21"/>
      <c r="H116" s="34"/>
      <c r="I116" s="52"/>
      <c r="J116" s="62"/>
      <c r="K116" s="21"/>
      <c r="L116" s="62">
        <v>19</v>
      </c>
      <c r="M116" s="6">
        <f t="shared" si="15"/>
        <v>19</v>
      </c>
    </row>
    <row r="117" spans="1:13" ht="15.75" thickBot="1" x14ac:dyDescent="0.3">
      <c r="A117" s="45" t="s">
        <v>15</v>
      </c>
      <c r="B117" s="46" t="s">
        <v>133</v>
      </c>
      <c r="C117" s="35" t="s">
        <v>32</v>
      </c>
      <c r="D117" s="35" t="s">
        <v>33</v>
      </c>
      <c r="E117" s="49" t="s">
        <v>134</v>
      </c>
      <c r="F117" s="57" t="s">
        <v>35</v>
      </c>
      <c r="G117" s="59"/>
      <c r="H117" s="36"/>
      <c r="I117" s="53"/>
      <c r="J117" s="63"/>
      <c r="K117" s="59">
        <v>11</v>
      </c>
      <c r="L117" s="63">
        <v>27</v>
      </c>
      <c r="M117" s="20">
        <f t="shared" si="15"/>
        <v>38</v>
      </c>
    </row>
    <row r="118" spans="1:13" ht="16.5" thickTop="1" thickBot="1" x14ac:dyDescent="0.3">
      <c r="D118" s="24"/>
      <c r="E118" s="48"/>
      <c r="F118" s="54" t="s">
        <v>6</v>
      </c>
      <c r="G118" s="72" t="s">
        <v>30</v>
      </c>
      <c r="H118" s="91">
        <f>SUM(G111:G117,I111:I117,K111:K117)</f>
        <v>206</v>
      </c>
      <c r="I118" s="92" t="e">
        <f>SUM(#REF!)</f>
        <v>#REF!</v>
      </c>
      <c r="J118" s="73" t="s">
        <v>29</v>
      </c>
      <c r="K118" s="91">
        <f>SUM(H111:H117,J111:J117,L111:L117)</f>
        <v>261</v>
      </c>
      <c r="L118" s="92" t="e">
        <f>SUM(#REF!)</f>
        <v>#REF!</v>
      </c>
      <c r="M118" s="75">
        <f>SUM(M111:M117)</f>
        <v>446</v>
      </c>
    </row>
    <row r="119" spans="1:13" ht="16.5" thickTop="1" thickBot="1" x14ac:dyDescent="0.3">
      <c r="D119" s="24"/>
      <c r="E119" s="103" t="s">
        <v>22</v>
      </c>
      <c r="F119" s="114"/>
      <c r="G119" s="44">
        <f>SUM(G90,G92:G95,G97:G102,G104:G109,G111:G117)</f>
        <v>733</v>
      </c>
      <c r="H119" s="44">
        <f t="shared" ref="H119:L119" si="16">SUM(H90,H92:H95,H97:H102,H104:H109,H111:H117)</f>
        <v>737</v>
      </c>
      <c r="I119" s="44">
        <f t="shared" si="16"/>
        <v>121</v>
      </c>
      <c r="J119" s="44">
        <f>SUM(J90,J92:J95,J97:J102,J104:J109,J111:J117)</f>
        <v>125</v>
      </c>
      <c r="K119" s="44">
        <f t="shared" si="16"/>
        <v>21</v>
      </c>
      <c r="L119" s="44">
        <f t="shared" si="16"/>
        <v>112</v>
      </c>
      <c r="M119" s="44">
        <f>SUM(M91,M96,M103,M110,M118)</f>
        <v>1828</v>
      </c>
    </row>
    <row r="120" spans="1:13" ht="16.5" thickTop="1" thickBot="1" x14ac:dyDescent="0.3">
      <c r="F120" s="7"/>
      <c r="G120" s="7"/>
      <c r="H120" s="7"/>
      <c r="I120" s="7"/>
      <c r="J120" s="7"/>
      <c r="K120" s="7"/>
    </row>
    <row r="121" spans="1:13" ht="16.5" thickTop="1" thickBot="1" x14ac:dyDescent="0.3">
      <c r="E121" s="24"/>
      <c r="F121" s="105" t="s">
        <v>10</v>
      </c>
      <c r="G121" s="106"/>
      <c r="H121" s="106"/>
      <c r="I121" s="106"/>
      <c r="J121" s="106"/>
      <c r="K121" s="107"/>
      <c r="L121" s="40"/>
      <c r="M121" s="42">
        <f>SUM(G119,I119,K119)</f>
        <v>875</v>
      </c>
    </row>
    <row r="122" spans="1:13" ht="16.5" thickTop="1" thickBot="1" x14ac:dyDescent="0.3">
      <c r="E122" s="24"/>
      <c r="F122" s="108" t="s">
        <v>11</v>
      </c>
      <c r="G122" s="109"/>
      <c r="H122" s="109"/>
      <c r="I122" s="109"/>
      <c r="J122" s="109"/>
      <c r="K122" s="110"/>
      <c r="L122" s="41"/>
      <c r="M122" s="43">
        <f>SUM(H119,J119,L119)</f>
        <v>974</v>
      </c>
    </row>
    <row r="123" spans="1:13" ht="15.75" thickTop="1" x14ac:dyDescent="0.25"/>
    <row r="154" spans="1:13" ht="21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"/>
      <c r="K154" s="1"/>
      <c r="L154" s="1"/>
      <c r="M154" s="1"/>
    </row>
    <row r="155" spans="1:13" ht="18.75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4"/>
      <c r="K155" s="4"/>
      <c r="L155" s="4"/>
      <c r="M155" s="4"/>
    </row>
    <row r="156" spans="1:13" ht="18.75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5"/>
      <c r="K156" s="5"/>
      <c r="L156" s="4"/>
      <c r="M156" s="4"/>
    </row>
    <row r="157" spans="1:13" ht="18.75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5"/>
      <c r="K157" s="5"/>
      <c r="L157" s="4"/>
      <c r="M157" s="4"/>
    </row>
    <row r="158" spans="1:13" x14ac:dyDescent="0.25">
      <c r="A158" s="9"/>
    </row>
  </sheetData>
  <mergeCells count="92">
    <mergeCell ref="K54:L54"/>
    <mergeCell ref="K63:L63"/>
    <mergeCell ref="H68:I68"/>
    <mergeCell ref="K68:L68"/>
    <mergeCell ref="K43:L43"/>
    <mergeCell ref="M43:M44"/>
    <mergeCell ref="H47:I47"/>
    <mergeCell ref="K47:L47"/>
    <mergeCell ref="K49:L49"/>
    <mergeCell ref="H33:I33"/>
    <mergeCell ref="K33:L33"/>
    <mergeCell ref="A39:G39"/>
    <mergeCell ref="A40:G40"/>
    <mergeCell ref="A41:G41"/>
    <mergeCell ref="A38:G38"/>
    <mergeCell ref="M5:M6"/>
    <mergeCell ref="E34:F34"/>
    <mergeCell ref="F36:K36"/>
    <mergeCell ref="F37:K37"/>
    <mergeCell ref="K27:L27"/>
    <mergeCell ref="H8:I8"/>
    <mergeCell ref="K8:L8"/>
    <mergeCell ref="H27:I27"/>
    <mergeCell ref="H19:I19"/>
    <mergeCell ref="K19:L19"/>
    <mergeCell ref="H10:I10"/>
    <mergeCell ref="K10:L10"/>
    <mergeCell ref="H15:I15"/>
    <mergeCell ref="K15:L15"/>
    <mergeCell ref="H13:I13"/>
    <mergeCell ref="K13:L13"/>
    <mergeCell ref="F121:K121"/>
    <mergeCell ref="F122:K122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I88:J88"/>
    <mergeCell ref="K88:L88"/>
    <mergeCell ref="M88:M89"/>
    <mergeCell ref="E119:F119"/>
    <mergeCell ref="A87:G87"/>
    <mergeCell ref="A88:A89"/>
    <mergeCell ref="B88:B89"/>
    <mergeCell ref="C88:C89"/>
    <mergeCell ref="D88:D89"/>
    <mergeCell ref="E88:E89"/>
    <mergeCell ref="F88:F89"/>
    <mergeCell ref="G88:H88"/>
    <mergeCell ref="H91:I91"/>
    <mergeCell ref="K91:L91"/>
    <mergeCell ref="H96:I96"/>
    <mergeCell ref="K96:L96"/>
    <mergeCell ref="A86:G86"/>
    <mergeCell ref="K75:L75"/>
    <mergeCell ref="E78:F78"/>
    <mergeCell ref="H78:I78"/>
    <mergeCell ref="E79:F79"/>
    <mergeCell ref="F81:K81"/>
    <mergeCell ref="F82:K82"/>
    <mergeCell ref="H75:I75"/>
    <mergeCell ref="A83:G83"/>
    <mergeCell ref="K78:L78"/>
    <mergeCell ref="A42:G42"/>
    <mergeCell ref="A43:A44"/>
    <mergeCell ref="B43:B44"/>
    <mergeCell ref="A84:G84"/>
    <mergeCell ref="A85:G85"/>
    <mergeCell ref="C43:C44"/>
    <mergeCell ref="D43:D44"/>
    <mergeCell ref="E43:E44"/>
    <mergeCell ref="F43:F44"/>
    <mergeCell ref="G43:H43"/>
    <mergeCell ref="H49:I49"/>
    <mergeCell ref="H63:I63"/>
    <mergeCell ref="I43:J43"/>
    <mergeCell ref="H54:I54"/>
    <mergeCell ref="H103:I103"/>
    <mergeCell ref="K103:L103"/>
    <mergeCell ref="H110:I110"/>
    <mergeCell ref="K110:L110"/>
    <mergeCell ref="H118:I118"/>
    <mergeCell ref="K118:L118"/>
  </mergeCells>
  <hyperlinks>
    <hyperlink ref="G88" r:id="rId1" display="NIÑ@S" xr:uid="{00000000-0004-0000-0000-000000000000}"/>
    <hyperlink ref="G5" r:id="rId2" display="NIÑ@S" xr:uid="{00000000-0004-0000-0000-000001000000}"/>
    <hyperlink ref="G43" r:id="rId3" display="NIÑ@S" xr:uid="{00000000-0004-0000-0000-000002000000}"/>
  </hyperlinks>
  <pageMargins left="0.25" right="0.25" top="0.75" bottom="0.75" header="0.3" footer="0.3"/>
  <pageSetup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2019-04-04T01:13:09Z</cp:lastPrinted>
  <dcterms:created xsi:type="dcterms:W3CDTF">2019-03-11T20:25:07Z</dcterms:created>
  <dcterms:modified xsi:type="dcterms:W3CDTF">2019-05-09T01:01:32Z</dcterms:modified>
</cp:coreProperties>
</file>