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20\4o TRIMESTRE\"/>
    </mc:Choice>
  </mc:AlternateContent>
  <xr:revisionPtr revIDLastSave="0" documentId="13_ncr:1_{D7758477-85F1-4863-A6A9-8F6967B3EDB9}" xr6:coauthVersionLast="46" xr6:coauthVersionMax="46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1er. trimestre" sheetId="6" r:id="rId1"/>
    <sheet name="4o trimestre" sheetId="9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9" l="1"/>
  <c r="J130" i="9"/>
  <c r="K130" i="9"/>
  <c r="L130" i="9"/>
  <c r="M130" i="9"/>
  <c r="H130" i="9"/>
  <c r="N130" i="9"/>
  <c r="N118" i="9"/>
  <c r="L118" i="9"/>
  <c r="I118" i="9"/>
  <c r="M118" i="9"/>
  <c r="J118" i="9"/>
  <c r="N117" i="9"/>
  <c r="N116" i="9"/>
  <c r="N115" i="9"/>
  <c r="I115" i="9"/>
  <c r="N114" i="9" l="1"/>
  <c r="N129" i="9"/>
  <c r="N128" i="9"/>
  <c r="L129" i="9"/>
  <c r="I129" i="9"/>
  <c r="L115" i="9"/>
  <c r="N133" i="9" l="1"/>
  <c r="N132" i="9"/>
  <c r="N127" i="9"/>
  <c r="N123" i="9"/>
  <c r="N124" i="9"/>
  <c r="N125" i="9"/>
  <c r="N122" i="9"/>
  <c r="L126" i="9"/>
  <c r="I126" i="9"/>
  <c r="N120" i="9"/>
  <c r="N119" i="9"/>
  <c r="N121" i="9" s="1"/>
  <c r="L121" i="9"/>
  <c r="I121" i="9"/>
  <c r="N108" i="9"/>
  <c r="N109" i="9"/>
  <c r="N110" i="9"/>
  <c r="N111" i="9"/>
  <c r="N112" i="9"/>
  <c r="N113" i="9"/>
  <c r="N107" i="9"/>
  <c r="N100" i="9"/>
  <c r="N101" i="9"/>
  <c r="N102" i="9"/>
  <c r="N103" i="9"/>
  <c r="N104" i="9"/>
  <c r="N105" i="9"/>
  <c r="N99" i="9"/>
  <c r="L106" i="9"/>
  <c r="I106" i="9"/>
  <c r="M121" i="9"/>
  <c r="M126" i="9" s="1"/>
  <c r="J121" i="9"/>
  <c r="J126" i="9" s="1"/>
  <c r="M115" i="9"/>
  <c r="J115" i="9"/>
  <c r="N106" i="9" l="1"/>
  <c r="N126" i="9"/>
  <c r="I87" i="9"/>
  <c r="J87" i="9"/>
  <c r="K87" i="9"/>
  <c r="L87" i="9"/>
  <c r="M87" i="9"/>
  <c r="H87" i="9"/>
  <c r="M67" i="9"/>
  <c r="L67" i="9"/>
  <c r="J67" i="9"/>
  <c r="I67" i="9"/>
  <c r="N66" i="9"/>
  <c r="N65" i="9"/>
  <c r="L86" i="9"/>
  <c r="I86" i="9"/>
  <c r="N67" i="9" l="1"/>
  <c r="L79" i="9"/>
  <c r="I79" i="9"/>
  <c r="N76" i="9"/>
  <c r="N75" i="9"/>
  <c r="N78" i="9"/>
  <c r="N77" i="9"/>
  <c r="N74" i="9"/>
  <c r="L70" i="9"/>
  <c r="I70" i="9"/>
  <c r="L64" i="9"/>
  <c r="I64" i="9"/>
  <c r="N61" i="9"/>
  <c r="N59" i="9"/>
  <c r="N58" i="9"/>
  <c r="N57" i="9"/>
  <c r="N85" i="9"/>
  <c r="N86" i="9" s="1"/>
  <c r="N73" i="9"/>
  <c r="N72" i="9"/>
  <c r="N71" i="9"/>
  <c r="N69" i="9"/>
  <c r="N68" i="9"/>
  <c r="N63" i="9"/>
  <c r="N62" i="9"/>
  <c r="N60" i="9"/>
  <c r="M70" i="9"/>
  <c r="M79" i="9" s="1"/>
  <c r="J70" i="9"/>
  <c r="J79" i="9" s="1"/>
  <c r="N70" i="9" l="1"/>
  <c r="N64" i="9"/>
  <c r="N79" i="9"/>
  <c r="I43" i="9"/>
  <c r="J43" i="9"/>
  <c r="K43" i="9"/>
  <c r="L43" i="9"/>
  <c r="M43" i="9"/>
  <c r="H43" i="9"/>
  <c r="L42" i="9"/>
  <c r="N45" i="9" l="1"/>
  <c r="N46" i="9"/>
  <c r="N41" i="9"/>
  <c r="N42" i="9" s="1"/>
  <c r="I42" i="9"/>
  <c r="L39" i="9" l="1"/>
  <c r="I39" i="9"/>
  <c r="L34" i="9"/>
  <c r="I34" i="9"/>
  <c r="L19" i="9"/>
  <c r="I19" i="9"/>
  <c r="N36" i="9"/>
  <c r="N35" i="9"/>
  <c r="N30" i="9"/>
  <c r="N21" i="9"/>
  <c r="N22" i="9"/>
  <c r="N23" i="9"/>
  <c r="N24" i="9"/>
  <c r="N25" i="9"/>
  <c r="N26" i="9"/>
  <c r="N27" i="9"/>
  <c r="N28" i="9"/>
  <c r="N29" i="9"/>
  <c r="N31" i="9"/>
  <c r="N32" i="9"/>
  <c r="M34" i="9"/>
  <c r="J34" i="9"/>
  <c r="N18" i="9"/>
  <c r="N39" i="9" l="1"/>
  <c r="N33" i="9"/>
  <c r="N20" i="9"/>
  <c r="N34" i="9" l="1"/>
  <c r="M86" i="9"/>
  <c r="J86" i="9"/>
  <c r="L84" i="9"/>
  <c r="I84" i="9"/>
  <c r="N83" i="9"/>
  <c r="N82" i="9"/>
  <c r="N81" i="9"/>
  <c r="N80" i="9"/>
  <c r="N56" i="9"/>
  <c r="M56" i="9"/>
  <c r="L56" i="9"/>
  <c r="J56" i="9"/>
  <c r="I56" i="9"/>
  <c r="M19" i="9"/>
  <c r="J19" i="9"/>
  <c r="N13" i="9"/>
  <c r="N12" i="9"/>
  <c r="M39" i="9"/>
  <c r="M42" i="9" s="1"/>
  <c r="J39" i="9"/>
  <c r="J42" i="9" s="1"/>
  <c r="N11" i="9"/>
  <c r="N10" i="9"/>
  <c r="L9" i="9"/>
  <c r="I9" i="9"/>
  <c r="N8" i="9"/>
  <c r="N9" i="9" s="1"/>
  <c r="N7" i="9"/>
  <c r="N84" i="9" l="1"/>
  <c r="N87" i="9" s="1"/>
  <c r="N19" i="9"/>
  <c r="N43" i="9" s="1"/>
  <c r="N90" i="9"/>
  <c r="N89" i="9"/>
  <c r="I9" i="6" l="1"/>
  <c r="I184" i="6" l="1"/>
  <c r="J184" i="6"/>
  <c r="K184" i="6"/>
  <c r="L184" i="6"/>
  <c r="M184" i="6"/>
  <c r="H184" i="6"/>
  <c r="L183" i="6"/>
  <c r="I183" i="6"/>
  <c r="L174" i="6"/>
  <c r="I174" i="6"/>
  <c r="I166" i="6"/>
  <c r="L166" i="6"/>
  <c r="N164" i="6"/>
  <c r="L164" i="6"/>
  <c r="I164" i="6"/>
  <c r="N150" i="6"/>
  <c r="N151" i="6"/>
  <c r="N152" i="6"/>
  <c r="N153" i="6"/>
  <c r="N154" i="6"/>
  <c r="N155" i="6"/>
  <c r="N156" i="6"/>
  <c r="N157" i="6"/>
  <c r="N158" i="6"/>
  <c r="N159" i="6"/>
  <c r="N160" i="6"/>
  <c r="N149" i="6"/>
  <c r="N161" i="6" s="1"/>
  <c r="L161" i="6"/>
  <c r="I161" i="6"/>
  <c r="N169" i="6"/>
  <c r="N170" i="6"/>
  <c r="N171" i="6"/>
  <c r="N172" i="6"/>
  <c r="M148" i="6"/>
  <c r="L148" i="6"/>
  <c r="J148" i="6"/>
  <c r="I148" i="6"/>
  <c r="N147" i="6"/>
  <c r="N148" i="6" s="1"/>
  <c r="M183" i="6"/>
  <c r="J183" i="6"/>
  <c r="N182" i="6"/>
  <c r="N181" i="6"/>
  <c r="N180" i="6"/>
  <c r="N179" i="6"/>
  <c r="N178" i="6"/>
  <c r="N177" i="6"/>
  <c r="N176" i="6"/>
  <c r="N175" i="6"/>
  <c r="N183" i="6" s="1"/>
  <c r="N173" i="6"/>
  <c r="N168" i="6"/>
  <c r="N167" i="6"/>
  <c r="N174" i="6" s="1"/>
  <c r="M166" i="6"/>
  <c r="J166" i="6"/>
  <c r="N165" i="6"/>
  <c r="N166" i="6" s="1"/>
  <c r="N163" i="6"/>
  <c r="N162" i="6"/>
  <c r="N184" i="6" l="1"/>
  <c r="N186" i="6"/>
  <c r="J174" i="6"/>
  <c r="N187" i="6"/>
  <c r="M174" i="6"/>
  <c r="A135" i="6"/>
  <c r="I135" i="6"/>
  <c r="J135" i="6"/>
  <c r="K135" i="6"/>
  <c r="L135" i="6"/>
  <c r="M135" i="6"/>
  <c r="H135" i="6"/>
  <c r="L134" i="6"/>
  <c r="I134" i="6"/>
  <c r="I116" i="6"/>
  <c r="L116" i="6"/>
  <c r="L114" i="6"/>
  <c r="I114" i="6"/>
  <c r="L74" i="6"/>
  <c r="I74" i="6"/>
  <c r="M74" i="6"/>
  <c r="J74" i="6"/>
  <c r="L99" i="6"/>
  <c r="I99" i="6"/>
  <c r="N83" i="6"/>
  <c r="N82" i="6"/>
  <c r="L97" i="6"/>
  <c r="I97" i="6"/>
  <c r="L81" i="6"/>
  <c r="I81" i="6"/>
  <c r="N80" i="6"/>
  <c r="M114" i="6"/>
  <c r="J114" i="6"/>
  <c r="N112" i="6"/>
  <c r="N113" i="6"/>
  <c r="N133" i="6"/>
  <c r="N132" i="6"/>
  <c r="N131" i="6"/>
  <c r="N130" i="6"/>
  <c r="N138" i="6" l="1"/>
  <c r="N137" i="6"/>
  <c r="N76" i="6"/>
  <c r="N77" i="6"/>
  <c r="N78" i="6"/>
  <c r="N79" i="6"/>
  <c r="N75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06" i="6"/>
  <c r="N84" i="6"/>
  <c r="N85" i="6"/>
  <c r="N86" i="6"/>
  <c r="N87" i="6"/>
  <c r="N88" i="6"/>
  <c r="N89" i="6"/>
  <c r="N90" i="6"/>
  <c r="N91" i="6"/>
  <c r="N92" i="6"/>
  <c r="N93" i="6"/>
  <c r="N94" i="6"/>
  <c r="N117" i="6"/>
  <c r="M116" i="6"/>
  <c r="J116" i="6"/>
  <c r="N115" i="6"/>
  <c r="N116" i="6" s="1"/>
  <c r="N111" i="6"/>
  <c r="N110" i="6"/>
  <c r="N109" i="6"/>
  <c r="N108" i="6"/>
  <c r="N107" i="6"/>
  <c r="N105" i="6"/>
  <c r="N104" i="6"/>
  <c r="N103" i="6"/>
  <c r="N102" i="6"/>
  <c r="N101" i="6"/>
  <c r="N100" i="6"/>
  <c r="N98" i="6"/>
  <c r="N99" i="6" s="1"/>
  <c r="M97" i="6"/>
  <c r="M134" i="6" s="1"/>
  <c r="J97" i="6"/>
  <c r="J134" i="6" s="1"/>
  <c r="N96" i="6"/>
  <c r="N95" i="6"/>
  <c r="N73" i="6"/>
  <c r="N74" i="6" s="1"/>
  <c r="N134" i="6" l="1"/>
  <c r="N114" i="6"/>
  <c r="N97" i="6"/>
  <c r="N81" i="6"/>
  <c r="N135" i="6" s="1"/>
  <c r="J99" i="6"/>
  <c r="M99" i="6"/>
  <c r="I61" i="6" l="1"/>
  <c r="J61" i="6"/>
  <c r="K61" i="6"/>
  <c r="L61" i="6"/>
  <c r="M61" i="6"/>
  <c r="H61" i="6"/>
  <c r="N46" i="6"/>
  <c r="N64" i="6" l="1"/>
  <c r="L9" i="6"/>
  <c r="N8" i="6"/>
  <c r="N9" i="6" s="1"/>
  <c r="N63" i="6" l="1"/>
  <c r="N7" i="6"/>
  <c r="I60" i="6"/>
  <c r="L57" i="6"/>
  <c r="I57" i="6"/>
  <c r="L43" i="6"/>
  <c r="I43" i="6"/>
  <c r="N29" i="6" l="1"/>
  <c r="N27" i="6"/>
  <c r="N41" i="6"/>
  <c r="N42" i="6"/>
  <c r="L38" i="6"/>
  <c r="I38" i="6"/>
  <c r="L33" i="6"/>
  <c r="I33" i="6"/>
  <c r="N39" i="6" l="1"/>
  <c r="N40" i="6"/>
  <c r="L60" i="6"/>
  <c r="N59" i="6"/>
  <c r="N58" i="6"/>
  <c r="M57" i="6"/>
  <c r="J57" i="6"/>
  <c r="N55" i="6"/>
  <c r="N54" i="6"/>
  <c r="N53" i="6"/>
  <c r="N52" i="6"/>
  <c r="N51" i="6"/>
  <c r="N50" i="6"/>
  <c r="N45" i="6"/>
  <c r="N47" i="6"/>
  <c r="N48" i="6"/>
  <c r="N49" i="6"/>
  <c r="N56" i="6"/>
  <c r="N32" i="6"/>
  <c r="N31" i="6"/>
  <c r="N30" i="6"/>
  <c r="N28" i="6"/>
  <c r="N26" i="6"/>
  <c r="N25" i="6"/>
  <c r="N24" i="6"/>
  <c r="N23" i="6"/>
  <c r="N22" i="6"/>
  <c r="N60" i="6" l="1"/>
  <c r="N43" i="6"/>
  <c r="N19" i="6"/>
  <c r="N18" i="6"/>
  <c r="N17" i="6"/>
  <c r="N16" i="6"/>
  <c r="N15" i="6"/>
  <c r="N14" i="6"/>
  <c r="N21" i="6"/>
  <c r="N20" i="6"/>
  <c r="N11" i="6"/>
  <c r="N12" i="6"/>
  <c r="N44" i="6" l="1"/>
  <c r="M38" i="6"/>
  <c r="J38" i="6"/>
  <c r="J60" i="6" s="1"/>
  <c r="N37" i="6"/>
  <c r="N36" i="6"/>
  <c r="N35" i="6"/>
  <c r="N34" i="6"/>
  <c r="N13" i="6"/>
  <c r="N10" i="6"/>
  <c r="N57" i="6" l="1"/>
  <c r="N38" i="6"/>
  <c r="N33" i="6"/>
  <c r="N61" i="6" s="1"/>
  <c r="M43" i="6"/>
  <c r="M60" i="6"/>
  <c r="J43" i="6"/>
</calcChain>
</file>

<file path=xl/sharedStrings.xml><?xml version="1.0" encoding="utf-8"?>
<sst xmlns="http://schemas.openxmlformats.org/spreadsheetml/2006/main" count="1216" uniqueCount="216">
  <si>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</si>
  <si>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</si>
  <si>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</si>
  <si>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</si>
  <si>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</si>
  <si>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</si>
  <si>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</si>
  <si>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</si>
  <si>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</si>
  <si>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</si>
  <si>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</si>
  <si>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</si>
  <si>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BT</t>
  </si>
  <si>
    <t>PI</t>
  </si>
  <si>
    <t>Manejo de las emociones</t>
  </si>
  <si>
    <t>PROG.</t>
  </si>
  <si>
    <t>Valle Dorado</t>
  </si>
  <si>
    <t>San Vicente</t>
  </si>
  <si>
    <t>ADULTO</t>
  </si>
  <si>
    <t>ADOL.</t>
  </si>
  <si>
    <t>NIÑA/O</t>
  </si>
  <si>
    <t>TOTAL GENERAL</t>
  </si>
  <si>
    <t>PA</t>
  </si>
  <si>
    <t>MES: ENERO</t>
  </si>
  <si>
    <t>M=</t>
  </si>
  <si>
    <t>H=</t>
  </si>
  <si>
    <t>Varias</t>
  </si>
  <si>
    <t>Manejo de emociones</t>
  </si>
  <si>
    <t>*</t>
  </si>
  <si>
    <t>Prim. Independencia</t>
  </si>
  <si>
    <t>Acoso Escolar</t>
  </si>
  <si>
    <t>Asesorías</t>
  </si>
  <si>
    <t>Sana Convivencia</t>
  </si>
  <si>
    <t>Lo de Marcos</t>
  </si>
  <si>
    <t>Programa Operativo Anual 2020</t>
  </si>
  <si>
    <t>VE</t>
  </si>
  <si>
    <t>Frac. Valle Marlin</t>
  </si>
  <si>
    <t>Prim. Maria del Carmen Serdan</t>
  </si>
  <si>
    <t>Los valores en la familia</t>
  </si>
  <si>
    <t>Prim. Leona Vicario</t>
  </si>
  <si>
    <t>Frac. Infonavit, San José</t>
  </si>
  <si>
    <t>23-41</t>
  </si>
  <si>
    <t>Taller "Mitos y realidades de las drogas"</t>
  </si>
  <si>
    <t>ESC. SEC. GRAL. Juan Escutia</t>
  </si>
  <si>
    <t>San Ignacio</t>
  </si>
  <si>
    <t>Habilidades para la vida: Comunicación padres- hijos</t>
  </si>
  <si>
    <t>Prim. Manuel Peña Avila</t>
  </si>
  <si>
    <t>Jardines del Sol, San José del Valle</t>
  </si>
  <si>
    <t>23-63</t>
  </si>
  <si>
    <t>JN. Tayou Mar</t>
  </si>
  <si>
    <t>22-45</t>
  </si>
  <si>
    <t>PAESI</t>
  </si>
  <si>
    <t>Funcion de teatro guiñol</t>
  </si>
  <si>
    <t>Prim. Maria del Carmen Serdan a la Triste</t>
  </si>
  <si>
    <t>Prim. Emilia Ortiz Perez</t>
  </si>
  <si>
    <t>Frac. Palma Real, San Vicente</t>
  </si>
  <si>
    <t>Explotación infantil</t>
  </si>
  <si>
    <t>Prim. Niño Artillero</t>
  </si>
  <si>
    <t>Frac. San Vicente del mar</t>
  </si>
  <si>
    <t>JN. Nunutsi</t>
  </si>
  <si>
    <t>4 a 5</t>
  </si>
  <si>
    <t>Función de Cine</t>
  </si>
  <si>
    <t>Lago Real, Nuevo Vallarta</t>
  </si>
  <si>
    <t>6 a 47</t>
  </si>
  <si>
    <t>Jornada de Buen trato</t>
  </si>
  <si>
    <t>Comunidad</t>
  </si>
  <si>
    <t>Plaza Pública Porvenir</t>
  </si>
  <si>
    <t>1 a 12</t>
  </si>
  <si>
    <t>Relaciones bien tratantes</t>
  </si>
  <si>
    <t>JN. Juana de Asbaje</t>
  </si>
  <si>
    <t>Frac. Santa Fe, San José</t>
  </si>
  <si>
    <t>23-47</t>
  </si>
  <si>
    <t>No.</t>
  </si>
  <si>
    <t>Reportes ciudadanos y atención/orientación</t>
  </si>
  <si>
    <t>Centro DIF/escuelas</t>
  </si>
  <si>
    <t>PE</t>
  </si>
  <si>
    <t>San José del Valle</t>
  </si>
  <si>
    <t>18 a 53</t>
  </si>
  <si>
    <t>Prevención de riesgos</t>
  </si>
  <si>
    <t>Valle de Banderas</t>
  </si>
  <si>
    <t>6 a 12</t>
  </si>
  <si>
    <t>47 pláticas o actividades</t>
  </si>
  <si>
    <t>MES: FEBRERO</t>
  </si>
  <si>
    <t>Teatro guiñol</t>
  </si>
  <si>
    <t>4 a 39</t>
  </si>
  <si>
    <t>JN Nunutsi</t>
  </si>
  <si>
    <t>Prim Ignacio Manuel Altamirano</t>
  </si>
  <si>
    <t>Prim República de Cuba</t>
  </si>
  <si>
    <t>Jarretaderas</t>
  </si>
  <si>
    <t>Prevención de Abuso sexual</t>
  </si>
  <si>
    <t>CAM 15</t>
  </si>
  <si>
    <t>Santa Fe</t>
  </si>
  <si>
    <t>18 a 51</t>
  </si>
  <si>
    <t xml:space="preserve">Cuenta Cuentos </t>
  </si>
  <si>
    <t>11 a 18</t>
  </si>
  <si>
    <t>Habilidades para la vida</t>
  </si>
  <si>
    <t>Conalep</t>
  </si>
  <si>
    <t>Mitos y realidades</t>
  </si>
  <si>
    <t>Sec Ignacio Manuel Altamirano</t>
  </si>
  <si>
    <t>Sec Ricardo Flores Magón</t>
  </si>
  <si>
    <t>La Misión</t>
  </si>
  <si>
    <t>Paseo en barco</t>
  </si>
  <si>
    <t>Prim. Ignacio Allende</t>
  </si>
  <si>
    <t>Altavela</t>
  </si>
  <si>
    <t>6 a 48</t>
  </si>
  <si>
    <t>Comunicación asertiva</t>
  </si>
  <si>
    <t>Centro comunitario</t>
  </si>
  <si>
    <t>San Juan de Abajo</t>
  </si>
  <si>
    <t>20 a 61</t>
  </si>
  <si>
    <t>27 a 56</t>
  </si>
  <si>
    <t>31 a 63</t>
  </si>
  <si>
    <t>Sesión 1 ¿qué es la adolescencia?</t>
  </si>
  <si>
    <t>EST 35 José Vasconcelos</t>
  </si>
  <si>
    <t>Sesión 2 Comunicación y sexualidad</t>
  </si>
  <si>
    <t>Sesión 3 ETS y anticonceptivos</t>
  </si>
  <si>
    <t>Sesión 4 Embarazo adolescente</t>
  </si>
  <si>
    <t>Sesión Bebés virtuales</t>
  </si>
  <si>
    <t>TLS Luis Echeverría Álvarez</t>
  </si>
  <si>
    <t>Primaria Diego Rivera</t>
  </si>
  <si>
    <t>Primaria Ignacio Allende</t>
  </si>
  <si>
    <t>Primaria Independencia</t>
  </si>
  <si>
    <t>25 a 50</t>
  </si>
  <si>
    <t>Prevención ESI</t>
  </si>
  <si>
    <t>Prim. República de Cuba</t>
  </si>
  <si>
    <t>20 a 46</t>
  </si>
  <si>
    <t>CAPACITACIÓN</t>
  </si>
  <si>
    <t>4 -6 FEB 2020</t>
  </si>
  <si>
    <t>Utilización de Bebés Virtuales</t>
  </si>
  <si>
    <t>Centro DIF</t>
  </si>
  <si>
    <t>Sesión 5 planeando mi vida</t>
  </si>
  <si>
    <t>22 a 60</t>
  </si>
  <si>
    <t>21 a 38</t>
  </si>
  <si>
    <t>pláticas o actividades</t>
  </si>
  <si>
    <t>MES: MARZO</t>
  </si>
  <si>
    <t>Sesión 6 Proyecto de vida</t>
  </si>
  <si>
    <t>Prevención del embarazo dirigido a padres</t>
  </si>
  <si>
    <t>Telesec. Luis Echeverría</t>
  </si>
  <si>
    <t>22 a 59</t>
  </si>
  <si>
    <t>Prevención de adicciones</t>
  </si>
  <si>
    <t>Sesión 3 ETS y métodos anticonceptivos</t>
  </si>
  <si>
    <t>Telesec. Felipe Carrillo Puerto</t>
  </si>
  <si>
    <t>Aguamilpa</t>
  </si>
  <si>
    <t>Sesión 2 Riesgos y consecuencias del embarazo</t>
  </si>
  <si>
    <t>Sesión 4 planeando mi vida</t>
  </si>
  <si>
    <t>Sesión 5 Proyecto de vida</t>
  </si>
  <si>
    <t>Taller Cutting sesión 1</t>
  </si>
  <si>
    <t>Primaria Severiano Ocegueda</t>
  </si>
  <si>
    <t>Mezcales</t>
  </si>
  <si>
    <t>Expoferia Infantil</t>
  </si>
  <si>
    <t>Plaza de Toros San José del Valle</t>
  </si>
  <si>
    <t>4 a 15</t>
  </si>
  <si>
    <t>3 a 14</t>
  </si>
  <si>
    <t>3 a 16</t>
  </si>
  <si>
    <t>2 a 15</t>
  </si>
  <si>
    <t>28 a 67</t>
  </si>
  <si>
    <t>6 a 13</t>
  </si>
  <si>
    <t>Primaria Miguel Hidalgo y Costilla</t>
  </si>
  <si>
    <t>Corral del Risco</t>
  </si>
  <si>
    <t>JN Juan Amós Comenio</t>
  </si>
  <si>
    <t>Santa Rosa Tapachula</t>
  </si>
  <si>
    <t>DIF</t>
  </si>
  <si>
    <t>Taller de bebés virtuales</t>
  </si>
  <si>
    <t>MES: OCTUBRE</t>
  </si>
  <si>
    <t>MES: NOVIEMBRE</t>
  </si>
  <si>
    <t>MES: DICIEMBRE</t>
  </si>
  <si>
    <t>12 a 45</t>
  </si>
  <si>
    <t>Prevención de abuso sexual</t>
  </si>
  <si>
    <t>12 a 64</t>
  </si>
  <si>
    <t>12 a 52</t>
  </si>
  <si>
    <t>12 a 49</t>
  </si>
  <si>
    <t>12 a 44</t>
  </si>
  <si>
    <t>12 a 47</t>
  </si>
  <si>
    <t>Autocuidados en la adolescencia</t>
  </si>
  <si>
    <t>13 a 45</t>
  </si>
  <si>
    <t>11 a 64</t>
  </si>
  <si>
    <t>11 a 52</t>
  </si>
  <si>
    <t>11 a 46</t>
  </si>
  <si>
    <t>11 a 49</t>
  </si>
  <si>
    <t>Buen trato y comunicación</t>
  </si>
  <si>
    <t>22 y 39</t>
  </si>
  <si>
    <t>Cómo vivir la inclusión social en casa</t>
  </si>
  <si>
    <t>Comunicación familiar y prevención de conductas de riesgo</t>
  </si>
  <si>
    <t>Colegio Benito Juárez</t>
  </si>
  <si>
    <t>San Clemente de Lima</t>
  </si>
  <si>
    <t>11 a 47</t>
  </si>
  <si>
    <t>11 a 48</t>
  </si>
  <si>
    <t>11 a 56</t>
  </si>
  <si>
    <t>11 a 50</t>
  </si>
  <si>
    <t>Grabación de video Red de Difusores</t>
  </si>
  <si>
    <t>12 a 17</t>
  </si>
  <si>
    <t>Convención de los derechos de la niñez</t>
  </si>
  <si>
    <t>PASNNA</t>
  </si>
  <si>
    <t>13 a 56</t>
  </si>
  <si>
    <t>ESI</t>
  </si>
  <si>
    <t>Comunicación y manejo de emociones</t>
  </si>
  <si>
    <t>Semana nacional del buen trato</t>
  </si>
  <si>
    <t>11 a 35</t>
  </si>
  <si>
    <t>Relaciones interpersonales</t>
  </si>
  <si>
    <t>11 a 70</t>
  </si>
  <si>
    <t>Conmemoración de los derechos de los niños</t>
  </si>
  <si>
    <t>6 a 70</t>
  </si>
  <si>
    <t>Proyecto de vida</t>
  </si>
  <si>
    <t>11 a 60</t>
  </si>
  <si>
    <t>11 a 43</t>
  </si>
  <si>
    <t>13 a 66</t>
  </si>
  <si>
    <t>prevención de adicciones</t>
  </si>
  <si>
    <t>11 a 41</t>
  </si>
  <si>
    <t>Jornada</t>
  </si>
  <si>
    <t>Bucerías</t>
  </si>
  <si>
    <t>5 a 60</t>
  </si>
  <si>
    <t>Situaciones de Riesgo en adolescentes</t>
  </si>
  <si>
    <t>5 a 40</t>
  </si>
  <si>
    <t>La Cruz de Huanacaxtle</t>
  </si>
  <si>
    <t>3 a 33</t>
  </si>
  <si>
    <t>Derechos de los niños</t>
  </si>
  <si>
    <t>Jornada de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</si>
</sst>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5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0" fillId="0" borderId="5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44" fontId="10" fillId="0" borderId="0" xfId="1" applyFont="1"/>
    <xf numFmtId="0" fontId="10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 wrapText="1"/>
    </xf>
    <xf numFmtId="0" fontId="0" fillId="0" borderId="14" xfId="0" applyBorder="1"/>
    <xf numFmtId="0" fontId="0" fillId="0" borderId="16" xfId="0" applyBorder="1" applyAlignment="1">
      <alignment horizontal="center" wrapText="1"/>
    </xf>
    <xf numFmtId="0" fontId="0" fillId="0" borderId="19" xfId="0" applyBorder="1"/>
    <xf numFmtId="15" fontId="0" fillId="0" borderId="18" xfId="0" applyNumberFormat="1" applyBorder="1"/>
    <xf numFmtId="15" fontId="0" fillId="0" borderId="18" xfId="0" applyNumberFormat="1" applyBorder="1" applyAlignment="1">
      <alignment horizontal="center"/>
    </xf>
    <xf numFmtId="0" fontId="0" fillId="0" borderId="18" xfId="0" applyBorder="1"/>
    <xf numFmtId="0" fontId="0" fillId="0" borderId="20" xfId="0" applyBorder="1"/>
    <xf numFmtId="15" fontId="0" fillId="0" borderId="20" xfId="0" applyNumberFormat="1" applyBorder="1"/>
    <xf numFmtId="15" fontId="0" fillId="0" borderId="20" xfId="0" applyNumberFormat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6" fillId="4" borderId="22" xfId="2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23" xfId="0" applyBorder="1" applyAlignment="1">
      <alignment wrapText="1"/>
    </xf>
    <xf numFmtId="15" fontId="0" fillId="0" borderId="14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0" fontId="0" fillId="5" borderId="8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0" borderId="32" xfId="0" applyBorder="1"/>
    <xf numFmtId="0" fontId="0" fillId="0" borderId="13" xfId="0" applyBorder="1"/>
    <xf numFmtId="0" fontId="6" fillId="4" borderId="34" xfId="2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3" borderId="10" xfId="0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6" fillId="4" borderId="37" xfId="2" applyFont="1" applyFill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13" xfId="0" applyBorder="1" applyAlignment="1">
      <alignment wrapText="1"/>
    </xf>
    <xf numFmtId="0" fontId="3" fillId="5" borderId="29" xfId="0" applyFont="1" applyFill="1" applyBorder="1"/>
    <xf numFmtId="0" fontId="0" fillId="0" borderId="38" xfId="0" applyBorder="1" applyAlignment="1">
      <alignment wrapText="1"/>
    </xf>
    <xf numFmtId="0" fontId="3" fillId="3" borderId="6" xfId="0" quotePrefix="1" applyFont="1" applyFill="1" applyBorder="1"/>
    <xf numFmtId="0" fontId="3" fillId="3" borderId="6" xfId="0" applyFont="1" applyFill="1" applyBorder="1"/>
    <xf numFmtId="15" fontId="12" fillId="3" borderId="24" xfId="0" applyNumberFormat="1" applyFont="1" applyFill="1" applyBorder="1" applyAlignment="1">
      <alignment horizontal="center"/>
    </xf>
    <xf numFmtId="15" fontId="0" fillId="3" borderId="20" xfId="0" applyNumberFormat="1" applyFill="1" applyBorder="1" applyAlignment="1">
      <alignment horizontal="center"/>
    </xf>
    <xf numFmtId="15" fontId="0" fillId="3" borderId="20" xfId="0" applyNumberFormat="1" applyFill="1" applyBorder="1"/>
    <xf numFmtId="0" fontId="0" fillId="3" borderId="20" xfId="0" applyFill="1" applyBorder="1"/>
    <xf numFmtId="0" fontId="0" fillId="3" borderId="32" xfId="0" applyFill="1" applyBorder="1"/>
    <xf numFmtId="0" fontId="0" fillId="3" borderId="16" xfId="0" applyFill="1" applyBorder="1" applyAlignment="1">
      <alignment horizontal="center" wrapText="1"/>
    </xf>
    <xf numFmtId="0" fontId="0" fillId="3" borderId="35" xfId="0" applyFill="1" applyBorder="1"/>
    <xf numFmtId="0" fontId="0" fillId="3" borderId="32" xfId="0" applyFill="1" applyBorder="1" applyAlignment="1">
      <alignment wrapText="1"/>
    </xf>
    <xf numFmtId="0" fontId="0" fillId="3" borderId="24" xfId="0" applyFill="1" applyBorder="1"/>
    <xf numFmtId="0" fontId="0" fillId="3" borderId="26" xfId="0" applyFill="1" applyBorder="1" applyAlignment="1">
      <alignment wrapText="1"/>
    </xf>
    <xf numFmtId="0" fontId="3" fillId="3" borderId="16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15" fontId="0" fillId="0" borderId="40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5" fontId="11" fillId="0" borderId="24" xfId="0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9" xfId="0" applyFill="1" applyBorder="1"/>
    <xf numFmtId="0" fontId="0" fillId="0" borderId="14" xfId="0" applyFill="1" applyBorder="1"/>
    <xf numFmtId="0" fontId="0" fillId="0" borderId="10" xfId="0" applyFill="1" applyBorder="1" applyAlignment="1">
      <alignment wrapText="1"/>
    </xf>
    <xf numFmtId="16" fontId="0" fillId="0" borderId="10" xfId="0" applyNumberFormat="1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3" fillId="0" borderId="42" xfId="0" quotePrefix="1" applyFont="1" applyFill="1" applyBorder="1"/>
    <xf numFmtId="0" fontId="0" fillId="0" borderId="43" xfId="0" applyBorder="1" applyAlignment="1"/>
    <xf numFmtId="0" fontId="3" fillId="0" borderId="25" xfId="0" quotePrefix="1" applyFont="1" applyFill="1" applyBorder="1"/>
    <xf numFmtId="0" fontId="0" fillId="0" borderId="23" xfId="0" applyBorder="1" applyAlignment="1"/>
    <xf numFmtId="0" fontId="3" fillId="0" borderId="43" xfId="0" applyFont="1" applyFill="1" applyBorder="1" applyAlignment="1"/>
    <xf numFmtId="0" fontId="3" fillId="0" borderId="23" xfId="0" applyFont="1" applyFill="1" applyBorder="1" applyAlignment="1"/>
    <xf numFmtId="0" fontId="3" fillId="0" borderId="44" xfId="0" applyFont="1" applyFill="1" applyBorder="1" applyAlignment="1"/>
    <xf numFmtId="0" fontId="3" fillId="0" borderId="28" xfId="0" applyFont="1" applyFill="1" applyBorder="1" applyAlignment="1"/>
    <xf numFmtId="0" fontId="0" fillId="0" borderId="42" xfId="0" applyBorder="1" applyAlignment="1"/>
    <xf numFmtId="0" fontId="3" fillId="0" borderId="43" xfId="0" applyFont="1" applyFill="1" applyBorder="1"/>
    <xf numFmtId="0" fontId="0" fillId="0" borderId="25" xfId="0" applyBorder="1" applyAlignment="1"/>
    <xf numFmtId="0" fontId="3" fillId="0" borderId="23" xfId="0" applyFont="1" applyFill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25" xfId="0" applyFill="1" applyBorder="1"/>
    <xf numFmtId="0" fontId="0" fillId="6" borderId="32" xfId="0" applyFill="1" applyBorder="1"/>
    <xf numFmtId="0" fontId="3" fillId="6" borderId="45" xfId="0" applyFont="1" applyFill="1" applyBorder="1" applyAlignment="1">
      <alignment wrapText="1"/>
    </xf>
    <xf numFmtId="0" fontId="3" fillId="6" borderId="6" xfId="0" applyFont="1" applyFill="1" applyBorder="1" applyAlignment="1"/>
    <xf numFmtId="0" fontId="3" fillId="6" borderId="7" xfId="0" applyFont="1" applyFill="1" applyBorder="1" applyAlignment="1"/>
    <xf numFmtId="0" fontId="0" fillId="4" borderId="10" xfId="0" applyFill="1" applyBorder="1" applyAlignment="1">
      <alignment horizontal="right"/>
    </xf>
    <xf numFmtId="0" fontId="3" fillId="0" borderId="0" xfId="0" applyFont="1"/>
    <xf numFmtId="0" fontId="13" fillId="0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10" xfId="0" applyFont="1" applyFill="1" applyBorder="1" applyAlignment="1">
      <alignment horizontal="right"/>
    </xf>
    <xf numFmtId="15" fontId="0" fillId="0" borderId="40" xfId="0" applyNumberFormat="1" applyFill="1" applyBorder="1" applyAlignment="1">
      <alignment horizontal="left"/>
    </xf>
    <xf numFmtId="0" fontId="14" fillId="5" borderId="29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0" fontId="0" fillId="4" borderId="41" xfId="0" applyFont="1" applyFill="1" applyBorder="1" applyAlignment="1">
      <alignment horizontal="right"/>
    </xf>
    <xf numFmtId="0" fontId="0" fillId="4" borderId="11" xfId="0" applyFont="1" applyFill="1" applyBorder="1" applyAlignment="1">
      <alignment horizontal="right"/>
    </xf>
    <xf numFmtId="0" fontId="3" fillId="5" borderId="7" xfId="0" applyFont="1" applyFill="1" applyBorder="1"/>
    <xf numFmtId="0" fontId="3" fillId="5" borderId="9" xfId="0" applyFont="1" applyFill="1" applyBorder="1"/>
    <xf numFmtId="15" fontId="12" fillId="0" borderId="2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5" fontId="0" fillId="0" borderId="20" xfId="0" applyNumberFormat="1" applyBorder="1" applyAlignment="1">
      <alignment horizontal="left"/>
    </xf>
    <xf numFmtId="15" fontId="0" fillId="0" borderId="18" xfId="0" applyNumberFormat="1" applyBorder="1" applyAlignment="1">
      <alignment horizontal="left"/>
    </xf>
    <xf numFmtId="0" fontId="0" fillId="0" borderId="39" xfId="0" applyBorder="1"/>
    <xf numFmtId="0" fontId="0" fillId="0" borderId="24" xfId="0" applyFill="1" applyBorder="1"/>
    <xf numFmtId="0" fontId="0" fillId="0" borderId="18" xfId="0" applyBorder="1" applyAlignment="1">
      <alignment horizontal="left"/>
    </xf>
    <xf numFmtId="0" fontId="0" fillId="0" borderId="18" xfId="0" applyFill="1" applyBorder="1"/>
    <xf numFmtId="15" fontId="0" fillId="0" borderId="20" xfId="0" applyNumberFormat="1" applyFill="1" applyBorder="1" applyAlignment="1">
      <alignment horizontal="left"/>
    </xf>
    <xf numFmtId="15" fontId="0" fillId="0" borderId="20" xfId="0" applyNumberFormat="1" applyFill="1" applyBorder="1"/>
    <xf numFmtId="0" fontId="0" fillId="0" borderId="20" xfId="0" applyFill="1" applyBorder="1"/>
    <xf numFmtId="0" fontId="0" fillId="0" borderId="32" xfId="0" applyFill="1" applyBorder="1"/>
    <xf numFmtId="0" fontId="0" fillId="0" borderId="10" xfId="0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0" fillId="0" borderId="0" xfId="0" applyFill="1"/>
    <xf numFmtId="15" fontId="0" fillId="0" borderId="18" xfId="0" applyNumberFormat="1" applyFill="1" applyBorder="1" applyAlignment="1">
      <alignment horizontal="left"/>
    </xf>
    <xf numFmtId="0" fontId="0" fillId="0" borderId="26" xfId="0" applyFill="1" applyBorder="1" applyAlignment="1">
      <alignment wrapText="1"/>
    </xf>
    <xf numFmtId="0" fontId="0" fillId="0" borderId="36" xfId="0" applyFill="1" applyBorder="1"/>
    <xf numFmtId="0" fontId="0" fillId="0" borderId="13" xfId="0" applyFill="1" applyBorder="1" applyAlignment="1">
      <alignment wrapText="1"/>
    </xf>
    <xf numFmtId="0" fontId="0" fillId="0" borderId="38" xfId="0" applyFill="1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12" fillId="0" borderId="14" xfId="0" applyFont="1" applyBorder="1"/>
    <xf numFmtId="0" fontId="0" fillId="0" borderId="0" xfId="0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6" fillId="4" borderId="27" xfId="2" applyFont="1" applyFill="1" applyBorder="1" applyAlignment="1">
      <alignment horizontal="center"/>
    </xf>
    <xf numFmtId="0" fontId="6" fillId="4" borderId="30" xfId="2" applyFont="1" applyFill="1" applyBorder="1" applyAlignment="1">
      <alignment horizontal="center"/>
    </xf>
    <xf numFmtId="0" fontId="6" fillId="4" borderId="33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6" fillId="4" borderId="12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39DB2748-9568-44C9-BFFF-4196BDBF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66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A7E029F8-4A35-46F7-BDC7-CF195B52F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140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C9473AF3-664D-47E6-B064-0EBE26ECF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D2659673-2F5D-441A-9A85-76C2735D6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48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C66A7276-8618-403F-BC36-1C1478CA2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641985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92</xdr:row>
      <xdr:rowOff>114300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0C612593-8ADC-4118-B205-D2AA94E87B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9582150" y="11477625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8"/>
  <sheetViews>
    <sheetView zoomScaleNormal="100" workbookViewId="0">
      <selection activeCell="B1" sqref="B1:H1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13" width="5.57031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16" ht="22.5" customHeight="1" x14ac:dyDescent="0.35">
      <c r="B1" s="137" t="s">
        <v>0</v>
      </c>
      <c r="C1" s="137"/>
      <c r="D1" s="137"/>
      <c r="E1" s="137"/>
      <c r="F1" s="137"/>
      <c r="G1" s="137"/>
      <c r="H1" s="137"/>
      <c r="I1" s="4"/>
      <c r="J1" s="4"/>
      <c r="K1" s="4"/>
      <c r="L1" s="4"/>
      <c r="M1" s="4"/>
      <c r="N1" s="4"/>
      <c r="O1" s="1"/>
      <c r="P1" s="2"/>
    </row>
    <row r="2" spans="1:16" s="7" customFormat="1" ht="14.25" customHeight="1" x14ac:dyDescent="0.25">
      <c r="B2" s="138" t="s">
        <v>1</v>
      </c>
      <c r="C2" s="138"/>
      <c r="D2" s="138"/>
      <c r="E2" s="138"/>
      <c r="F2" s="138"/>
      <c r="G2" s="138"/>
      <c r="H2" s="138"/>
      <c r="I2" s="5"/>
      <c r="J2" s="5"/>
      <c r="K2" s="5"/>
      <c r="L2" s="5"/>
      <c r="M2" s="5"/>
      <c r="N2" s="5"/>
      <c r="O2" s="5"/>
      <c r="P2" s="6"/>
    </row>
    <row r="3" spans="1:16" s="7" customFormat="1" ht="15" customHeight="1" x14ac:dyDescent="0.25">
      <c r="B3" s="139" t="s">
        <v>34</v>
      </c>
      <c r="C3" s="139"/>
      <c r="D3" s="139"/>
      <c r="E3" s="139"/>
      <c r="F3" s="139"/>
      <c r="G3" s="139"/>
      <c r="H3" s="139"/>
      <c r="M3" s="8"/>
      <c r="N3" s="8"/>
      <c r="O3" s="5"/>
      <c r="P3" s="6"/>
    </row>
    <row r="4" spans="1:16" s="7" customFormat="1" ht="15.75" customHeight="1" thickBot="1" x14ac:dyDescent="0.3">
      <c r="B4" s="139" t="s">
        <v>23</v>
      </c>
      <c r="C4" s="139"/>
      <c r="D4" s="139"/>
      <c r="E4" s="139"/>
      <c r="F4" s="139"/>
      <c r="G4" s="139"/>
      <c r="H4" s="139"/>
      <c r="I4" s="8"/>
      <c r="J4" s="8"/>
      <c r="K4" s="8"/>
      <c r="L4" s="8"/>
      <c r="M4" s="8"/>
      <c r="N4" s="8"/>
      <c r="O4" s="5"/>
      <c r="P4" s="6"/>
    </row>
    <row r="5" spans="1:16" ht="16.5" thickTop="1" thickBot="1" x14ac:dyDescent="0.3">
      <c r="A5" s="140" t="s">
        <v>72</v>
      </c>
      <c r="B5" s="140" t="s">
        <v>15</v>
      </c>
      <c r="C5" s="140" t="s">
        <v>2</v>
      </c>
      <c r="D5" s="140" t="s">
        <v>3</v>
      </c>
      <c r="E5" s="140" t="s">
        <v>4</v>
      </c>
      <c r="F5" s="142" t="s">
        <v>7</v>
      </c>
      <c r="G5" s="140" t="s">
        <v>5</v>
      </c>
      <c r="H5" s="134" t="s">
        <v>20</v>
      </c>
      <c r="I5" s="134"/>
      <c r="J5" s="132" t="s">
        <v>19</v>
      </c>
      <c r="K5" s="133"/>
      <c r="L5" s="134" t="s">
        <v>18</v>
      </c>
      <c r="M5" s="134"/>
      <c r="N5" s="135" t="s">
        <v>6</v>
      </c>
    </row>
    <row r="6" spans="1:16" ht="16.5" thickTop="1" thickBot="1" x14ac:dyDescent="0.3">
      <c r="A6" s="141"/>
      <c r="B6" s="141"/>
      <c r="C6" s="141"/>
      <c r="D6" s="141"/>
      <c r="E6" s="141"/>
      <c r="F6" s="143"/>
      <c r="G6" s="141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136"/>
    </row>
    <row r="7" spans="1:16" ht="19.5" customHeight="1" thickTop="1" x14ac:dyDescent="0.25">
      <c r="A7" s="45"/>
      <c r="B7" s="42" t="s">
        <v>31</v>
      </c>
      <c r="C7" s="43">
        <v>43831</v>
      </c>
      <c r="D7" s="44" t="s">
        <v>73</v>
      </c>
      <c r="E7" s="45"/>
      <c r="F7" s="46" t="s">
        <v>74</v>
      </c>
      <c r="G7" s="47"/>
      <c r="H7" s="48">
        <v>4</v>
      </c>
      <c r="I7" s="49">
        <v>8</v>
      </c>
      <c r="J7" s="50">
        <v>5</v>
      </c>
      <c r="K7" s="51">
        <v>2</v>
      </c>
      <c r="L7" s="48">
        <v>12</v>
      </c>
      <c r="M7" s="49">
        <v>15</v>
      </c>
      <c r="N7" s="52">
        <f>SUM(H7:M7)</f>
        <v>46</v>
      </c>
    </row>
    <row r="8" spans="1:16" ht="19.5" customHeight="1" thickBot="1" x14ac:dyDescent="0.3">
      <c r="A8" s="16">
        <v>1</v>
      </c>
      <c r="B8" s="56" t="s">
        <v>75</v>
      </c>
      <c r="C8" s="18">
        <v>43847</v>
      </c>
      <c r="D8" s="17" t="s">
        <v>78</v>
      </c>
      <c r="E8" s="16" t="s">
        <v>65</v>
      </c>
      <c r="F8" s="27" t="s">
        <v>76</v>
      </c>
      <c r="G8" s="11" t="s">
        <v>77</v>
      </c>
      <c r="H8" s="30"/>
      <c r="I8" s="36"/>
      <c r="J8" s="33"/>
      <c r="K8" s="24"/>
      <c r="L8" s="30">
        <v>6</v>
      </c>
      <c r="M8" s="36">
        <v>19</v>
      </c>
      <c r="N8" s="91">
        <f>SUM(H8:M8)</f>
        <v>25</v>
      </c>
    </row>
    <row r="9" spans="1:16" ht="19.5" customHeight="1" thickTop="1" thickBot="1" x14ac:dyDescent="0.3">
      <c r="A9" s="16"/>
      <c r="B9" s="56"/>
      <c r="C9" s="18"/>
      <c r="D9" s="15"/>
      <c r="E9" s="15"/>
      <c r="F9" s="15"/>
      <c r="G9" s="78" t="s">
        <v>6</v>
      </c>
      <c r="H9" s="79" t="s">
        <v>25</v>
      </c>
      <c r="I9" s="128">
        <f>SUM(H8,J8,L8)</f>
        <v>6</v>
      </c>
      <c r="J9" s="129"/>
      <c r="K9" s="80" t="s">
        <v>24</v>
      </c>
      <c r="L9" s="128">
        <f>SUM(I8,K8,M8)</f>
        <v>19</v>
      </c>
      <c r="M9" s="129"/>
      <c r="N9" s="81">
        <f>SUM(N8)</f>
        <v>25</v>
      </c>
    </row>
    <row r="10" spans="1:16" ht="19.5" customHeight="1" thickTop="1" x14ac:dyDescent="0.25">
      <c r="A10" s="16">
        <v>1</v>
      </c>
      <c r="B10" s="56" t="s">
        <v>35</v>
      </c>
      <c r="C10" s="18">
        <v>43838</v>
      </c>
      <c r="D10" s="17" t="s">
        <v>27</v>
      </c>
      <c r="E10" s="16" t="s">
        <v>37</v>
      </c>
      <c r="F10" s="27" t="s">
        <v>36</v>
      </c>
      <c r="G10" s="11">
        <v>8</v>
      </c>
      <c r="H10" s="30">
        <v>17</v>
      </c>
      <c r="I10" s="36">
        <v>15</v>
      </c>
      <c r="J10" s="33"/>
      <c r="K10" s="24"/>
      <c r="L10" s="30"/>
      <c r="M10" s="36"/>
      <c r="N10" s="91">
        <f>SUM(H10:M10)</f>
        <v>32</v>
      </c>
    </row>
    <row r="11" spans="1:16" ht="19.5" customHeight="1" x14ac:dyDescent="0.25">
      <c r="A11" s="16">
        <v>2</v>
      </c>
      <c r="B11" s="56" t="s">
        <v>35</v>
      </c>
      <c r="C11" s="18">
        <v>43838</v>
      </c>
      <c r="D11" s="17" t="s">
        <v>27</v>
      </c>
      <c r="E11" s="16" t="s">
        <v>37</v>
      </c>
      <c r="F11" s="27" t="s">
        <v>36</v>
      </c>
      <c r="G11" s="11">
        <v>9</v>
      </c>
      <c r="H11" s="30">
        <v>21</v>
      </c>
      <c r="I11" s="36">
        <v>12</v>
      </c>
      <c r="J11" s="33"/>
      <c r="K11" s="24"/>
      <c r="L11" s="30"/>
      <c r="M11" s="36"/>
      <c r="N11" s="91">
        <f t="shared" ref="N11:N12" si="0">SUM(H11:M11)</f>
        <v>33</v>
      </c>
    </row>
    <row r="12" spans="1:16" ht="19.5" customHeight="1" x14ac:dyDescent="0.25">
      <c r="A12" s="16">
        <v>3</v>
      </c>
      <c r="B12" s="56" t="s">
        <v>35</v>
      </c>
      <c r="C12" s="18">
        <v>43838</v>
      </c>
      <c r="D12" s="17" t="s">
        <v>27</v>
      </c>
      <c r="E12" s="16" t="s">
        <v>37</v>
      </c>
      <c r="F12" s="27" t="s">
        <v>36</v>
      </c>
      <c r="G12" s="11">
        <v>10</v>
      </c>
      <c r="H12" s="30">
        <v>14</v>
      </c>
      <c r="I12" s="36">
        <v>16</v>
      </c>
      <c r="J12" s="33"/>
      <c r="K12" s="24"/>
      <c r="L12" s="30"/>
      <c r="M12" s="36"/>
      <c r="N12" s="91">
        <f t="shared" si="0"/>
        <v>30</v>
      </c>
    </row>
    <row r="13" spans="1:16" ht="19.5" customHeight="1" x14ac:dyDescent="0.25">
      <c r="A13" s="16">
        <v>4</v>
      </c>
      <c r="B13" s="56" t="s">
        <v>35</v>
      </c>
      <c r="C13" s="18">
        <v>43838</v>
      </c>
      <c r="D13" s="17" t="s">
        <v>27</v>
      </c>
      <c r="E13" s="16" t="s">
        <v>37</v>
      </c>
      <c r="F13" s="27" t="s">
        <v>36</v>
      </c>
      <c r="G13" s="11">
        <v>11</v>
      </c>
      <c r="H13" s="10">
        <v>19</v>
      </c>
      <c r="I13" s="37">
        <v>21</v>
      </c>
      <c r="J13" s="10"/>
      <c r="K13" s="21"/>
      <c r="L13" s="31"/>
      <c r="M13" s="21"/>
      <c r="N13" s="91">
        <f t="shared" ref="N13" si="1">SUM(H13:M13)</f>
        <v>40</v>
      </c>
    </row>
    <row r="14" spans="1:16" ht="19.5" customHeight="1" x14ac:dyDescent="0.25">
      <c r="A14" s="16">
        <v>5</v>
      </c>
      <c r="B14" s="56" t="s">
        <v>35</v>
      </c>
      <c r="C14" s="18">
        <v>43846</v>
      </c>
      <c r="D14" s="17" t="s">
        <v>30</v>
      </c>
      <c r="E14" s="16" t="s">
        <v>29</v>
      </c>
      <c r="F14" s="27" t="s">
        <v>17</v>
      </c>
      <c r="G14" s="11">
        <v>6</v>
      </c>
      <c r="H14" s="30">
        <v>18</v>
      </c>
      <c r="I14" s="36">
        <v>18</v>
      </c>
      <c r="J14" s="33"/>
      <c r="K14" s="24"/>
      <c r="L14" s="30"/>
      <c r="M14" s="36"/>
      <c r="N14" s="91">
        <f>SUM(H14:M14)</f>
        <v>36</v>
      </c>
    </row>
    <row r="15" spans="1:16" ht="19.5" customHeight="1" x14ac:dyDescent="0.25">
      <c r="A15" s="16">
        <v>6</v>
      </c>
      <c r="B15" s="56" t="s">
        <v>35</v>
      </c>
      <c r="C15" s="18">
        <v>43846</v>
      </c>
      <c r="D15" s="17" t="s">
        <v>30</v>
      </c>
      <c r="E15" s="16" t="s">
        <v>29</v>
      </c>
      <c r="F15" s="27" t="s">
        <v>17</v>
      </c>
      <c r="G15" s="11">
        <v>6</v>
      </c>
      <c r="H15" s="10">
        <v>19</v>
      </c>
      <c r="I15" s="37">
        <v>13</v>
      </c>
      <c r="J15" s="10"/>
      <c r="K15" s="21"/>
      <c r="L15" s="31"/>
      <c r="M15" s="21"/>
      <c r="N15" s="91">
        <f>SUM(H15:M15)</f>
        <v>32</v>
      </c>
    </row>
    <row r="16" spans="1:16" ht="19.5" customHeight="1" x14ac:dyDescent="0.25">
      <c r="A16" s="16">
        <v>7</v>
      </c>
      <c r="B16" s="56" t="s">
        <v>35</v>
      </c>
      <c r="C16" s="18">
        <v>43846</v>
      </c>
      <c r="D16" s="17" t="s">
        <v>30</v>
      </c>
      <c r="E16" s="16" t="s">
        <v>29</v>
      </c>
      <c r="F16" s="27" t="s">
        <v>17</v>
      </c>
      <c r="G16" s="11">
        <v>7</v>
      </c>
      <c r="H16" s="30">
        <v>19</v>
      </c>
      <c r="I16" s="36">
        <v>20</v>
      </c>
      <c r="J16" s="33"/>
      <c r="K16" s="24"/>
      <c r="L16" s="30"/>
      <c r="M16" s="36"/>
      <c r="N16" s="91">
        <f>SUM(H16:M16)</f>
        <v>39</v>
      </c>
    </row>
    <row r="17" spans="1:14" ht="19.5" customHeight="1" x14ac:dyDescent="0.25">
      <c r="A17" s="16">
        <v>8</v>
      </c>
      <c r="B17" s="56" t="s">
        <v>35</v>
      </c>
      <c r="C17" s="18">
        <v>43846</v>
      </c>
      <c r="D17" s="17" t="s">
        <v>30</v>
      </c>
      <c r="E17" s="16" t="s">
        <v>29</v>
      </c>
      <c r="F17" s="27" t="s">
        <v>17</v>
      </c>
      <c r="G17" s="11">
        <v>7</v>
      </c>
      <c r="H17" s="30">
        <v>16</v>
      </c>
      <c r="I17" s="36">
        <v>22</v>
      </c>
      <c r="J17" s="33"/>
      <c r="K17" s="24"/>
      <c r="L17" s="30"/>
      <c r="M17" s="36"/>
      <c r="N17" s="91">
        <f t="shared" ref="N17:N19" si="2">SUM(H17:M17)</f>
        <v>38</v>
      </c>
    </row>
    <row r="18" spans="1:14" ht="19.5" customHeight="1" x14ac:dyDescent="0.25">
      <c r="A18" s="16">
        <v>9</v>
      </c>
      <c r="B18" s="56" t="s">
        <v>35</v>
      </c>
      <c r="C18" s="18">
        <v>43846</v>
      </c>
      <c r="D18" s="17" t="s">
        <v>30</v>
      </c>
      <c r="E18" s="16" t="s">
        <v>29</v>
      </c>
      <c r="F18" s="27" t="s">
        <v>17</v>
      </c>
      <c r="G18" s="11">
        <v>8</v>
      </c>
      <c r="H18" s="30">
        <v>14</v>
      </c>
      <c r="I18" s="36">
        <v>21</v>
      </c>
      <c r="J18" s="33"/>
      <c r="K18" s="24"/>
      <c r="L18" s="30"/>
      <c r="M18" s="36"/>
      <c r="N18" s="91">
        <f t="shared" si="2"/>
        <v>35</v>
      </c>
    </row>
    <row r="19" spans="1:14" ht="19.5" customHeight="1" x14ac:dyDescent="0.25">
      <c r="A19" s="16">
        <v>10</v>
      </c>
      <c r="B19" s="56" t="s">
        <v>35</v>
      </c>
      <c r="C19" s="18">
        <v>43846</v>
      </c>
      <c r="D19" s="17" t="s">
        <v>30</v>
      </c>
      <c r="E19" s="16" t="s">
        <v>29</v>
      </c>
      <c r="F19" s="27" t="s">
        <v>17</v>
      </c>
      <c r="G19" s="11">
        <v>8</v>
      </c>
      <c r="H19" s="10">
        <v>26</v>
      </c>
      <c r="I19" s="37">
        <v>12</v>
      </c>
      <c r="J19" s="10"/>
      <c r="K19" s="21"/>
      <c r="L19" s="31"/>
      <c r="M19" s="21"/>
      <c r="N19" s="91">
        <f t="shared" si="2"/>
        <v>38</v>
      </c>
    </row>
    <row r="20" spans="1:14" ht="19.5" customHeight="1" x14ac:dyDescent="0.25">
      <c r="A20" s="16">
        <v>11</v>
      </c>
      <c r="B20" s="56" t="s">
        <v>35</v>
      </c>
      <c r="C20" s="18">
        <v>43846</v>
      </c>
      <c r="D20" s="17" t="s">
        <v>30</v>
      </c>
      <c r="E20" s="16" t="s">
        <v>29</v>
      </c>
      <c r="F20" s="27" t="s">
        <v>17</v>
      </c>
      <c r="G20" s="11">
        <v>9</v>
      </c>
      <c r="H20" s="30">
        <v>23</v>
      </c>
      <c r="I20" s="36">
        <v>11</v>
      </c>
      <c r="J20" s="33"/>
      <c r="K20" s="24"/>
      <c r="L20" s="30"/>
      <c r="M20" s="36"/>
      <c r="N20" s="91">
        <f>SUM(H20:M20)</f>
        <v>34</v>
      </c>
    </row>
    <row r="21" spans="1:14" ht="19.5" customHeight="1" x14ac:dyDescent="0.25">
      <c r="A21" s="16">
        <v>12</v>
      </c>
      <c r="B21" s="56" t="s">
        <v>35</v>
      </c>
      <c r="C21" s="18">
        <v>43846</v>
      </c>
      <c r="D21" s="17" t="s">
        <v>30</v>
      </c>
      <c r="E21" s="16" t="s">
        <v>29</v>
      </c>
      <c r="F21" s="27" t="s">
        <v>17</v>
      </c>
      <c r="G21" s="11">
        <v>9</v>
      </c>
      <c r="H21" s="30">
        <v>22</v>
      </c>
      <c r="I21" s="36">
        <v>13</v>
      </c>
      <c r="J21" s="33"/>
      <c r="K21" s="24"/>
      <c r="L21" s="30"/>
      <c r="M21" s="36"/>
      <c r="N21" s="91">
        <f t="shared" ref="N21:N32" si="3">SUM(H21:M21)</f>
        <v>35</v>
      </c>
    </row>
    <row r="22" spans="1:14" ht="19.5" customHeight="1" x14ac:dyDescent="0.25">
      <c r="A22" s="16">
        <v>13</v>
      </c>
      <c r="B22" s="56" t="s">
        <v>35</v>
      </c>
      <c r="C22" s="18">
        <v>43846</v>
      </c>
      <c r="D22" s="17" t="s">
        <v>30</v>
      </c>
      <c r="E22" s="16" t="s">
        <v>29</v>
      </c>
      <c r="F22" s="27" t="s">
        <v>17</v>
      </c>
      <c r="G22" s="11">
        <v>10</v>
      </c>
      <c r="H22" s="59">
        <v>16</v>
      </c>
      <c r="I22" s="21">
        <v>20</v>
      </c>
      <c r="J22" s="10"/>
      <c r="K22" s="21"/>
      <c r="L22" s="10"/>
      <c r="M22" s="21"/>
      <c r="N22" s="92">
        <f t="shared" si="3"/>
        <v>36</v>
      </c>
    </row>
    <row r="23" spans="1:14" ht="19.5" customHeight="1" x14ac:dyDescent="0.25">
      <c r="A23" s="16">
        <v>14</v>
      </c>
      <c r="B23" s="56" t="s">
        <v>35</v>
      </c>
      <c r="C23" s="18">
        <v>43846</v>
      </c>
      <c r="D23" s="17" t="s">
        <v>30</v>
      </c>
      <c r="E23" s="16" t="s">
        <v>29</v>
      </c>
      <c r="F23" s="27" t="s">
        <v>17</v>
      </c>
      <c r="G23" s="11">
        <v>10</v>
      </c>
      <c r="H23" s="59">
        <v>20</v>
      </c>
      <c r="I23" s="21">
        <v>17</v>
      </c>
      <c r="J23" s="10"/>
      <c r="K23" s="21"/>
      <c r="L23" s="10"/>
      <c r="M23" s="21"/>
      <c r="N23" s="92">
        <f t="shared" si="3"/>
        <v>37</v>
      </c>
    </row>
    <row r="24" spans="1:14" ht="19.5" customHeight="1" x14ac:dyDescent="0.25">
      <c r="A24" s="16">
        <v>15</v>
      </c>
      <c r="B24" s="56" t="s">
        <v>35</v>
      </c>
      <c r="C24" s="18">
        <v>43846</v>
      </c>
      <c r="D24" s="17" t="s">
        <v>30</v>
      </c>
      <c r="E24" s="16" t="s">
        <v>29</v>
      </c>
      <c r="F24" s="27" t="s">
        <v>17</v>
      </c>
      <c r="G24" s="11">
        <v>11</v>
      </c>
      <c r="H24" s="59">
        <v>16</v>
      </c>
      <c r="I24" s="21">
        <v>22</v>
      </c>
      <c r="J24" s="10"/>
      <c r="K24" s="21"/>
      <c r="L24" s="10"/>
      <c r="M24" s="21"/>
      <c r="N24" s="92">
        <f t="shared" si="3"/>
        <v>38</v>
      </c>
    </row>
    <row r="25" spans="1:14" ht="19.5" customHeight="1" x14ac:dyDescent="0.25">
      <c r="A25" s="16">
        <v>16</v>
      </c>
      <c r="B25" s="56" t="s">
        <v>35</v>
      </c>
      <c r="C25" s="18">
        <v>43846</v>
      </c>
      <c r="D25" s="17" t="s">
        <v>30</v>
      </c>
      <c r="E25" s="16" t="s">
        <v>29</v>
      </c>
      <c r="F25" s="27" t="s">
        <v>17</v>
      </c>
      <c r="G25" s="9">
        <v>11</v>
      </c>
      <c r="H25" s="59">
        <v>25</v>
      </c>
      <c r="I25" s="21">
        <v>12</v>
      </c>
      <c r="J25" s="10"/>
      <c r="K25" s="21"/>
      <c r="L25" s="10"/>
      <c r="M25" s="21"/>
      <c r="N25" s="92">
        <f t="shared" si="3"/>
        <v>37</v>
      </c>
    </row>
    <row r="26" spans="1:14" ht="19.5" customHeight="1" x14ac:dyDescent="0.25">
      <c r="A26" s="16">
        <v>17</v>
      </c>
      <c r="B26" s="56" t="s">
        <v>35</v>
      </c>
      <c r="C26" s="18">
        <v>43846</v>
      </c>
      <c r="D26" s="17" t="s">
        <v>14</v>
      </c>
      <c r="E26" s="16" t="s">
        <v>39</v>
      </c>
      <c r="F26" s="28" t="s">
        <v>40</v>
      </c>
      <c r="G26" s="9">
        <v>6</v>
      </c>
      <c r="H26" s="59">
        <v>14</v>
      </c>
      <c r="I26" s="21">
        <v>16</v>
      </c>
      <c r="J26" s="10"/>
      <c r="K26" s="21"/>
      <c r="L26" s="10"/>
      <c r="M26" s="21"/>
      <c r="N26" s="90">
        <f t="shared" si="3"/>
        <v>30</v>
      </c>
    </row>
    <row r="27" spans="1:14" ht="19.5" customHeight="1" x14ac:dyDescent="0.25">
      <c r="A27" s="16">
        <v>18</v>
      </c>
      <c r="B27" s="56" t="s">
        <v>35</v>
      </c>
      <c r="C27" s="18">
        <v>43846</v>
      </c>
      <c r="D27" s="17" t="s">
        <v>14</v>
      </c>
      <c r="E27" s="16" t="s">
        <v>39</v>
      </c>
      <c r="F27" s="27" t="s">
        <v>40</v>
      </c>
      <c r="G27" s="11">
        <v>7</v>
      </c>
      <c r="H27" s="59">
        <v>15</v>
      </c>
      <c r="I27" s="21">
        <v>18</v>
      </c>
      <c r="J27" s="10"/>
      <c r="K27" s="21"/>
      <c r="L27" s="10"/>
      <c r="M27" s="21"/>
      <c r="N27" s="90">
        <f>SUM(H27:M27)</f>
        <v>33</v>
      </c>
    </row>
    <row r="28" spans="1:14" ht="19.5" customHeight="1" x14ac:dyDescent="0.25">
      <c r="A28" s="16">
        <v>19</v>
      </c>
      <c r="B28" s="56" t="s">
        <v>35</v>
      </c>
      <c r="C28" s="18">
        <v>43846</v>
      </c>
      <c r="D28" s="17" t="s">
        <v>14</v>
      </c>
      <c r="E28" s="16" t="s">
        <v>39</v>
      </c>
      <c r="F28" s="27" t="s">
        <v>40</v>
      </c>
      <c r="G28" s="11">
        <v>8</v>
      </c>
      <c r="H28" s="59">
        <v>14</v>
      </c>
      <c r="I28" s="21">
        <v>18</v>
      </c>
      <c r="J28" s="10"/>
      <c r="K28" s="21"/>
      <c r="L28" s="10"/>
      <c r="M28" s="21"/>
      <c r="N28" s="90">
        <f t="shared" si="3"/>
        <v>32</v>
      </c>
    </row>
    <row r="29" spans="1:14" ht="19.5" customHeight="1" x14ac:dyDescent="0.25">
      <c r="A29" s="16">
        <v>20</v>
      </c>
      <c r="B29" s="56" t="s">
        <v>35</v>
      </c>
      <c r="C29" s="18">
        <v>43846</v>
      </c>
      <c r="D29" s="17" t="s">
        <v>14</v>
      </c>
      <c r="E29" s="16" t="s">
        <v>39</v>
      </c>
      <c r="F29" s="27" t="s">
        <v>40</v>
      </c>
      <c r="G29" s="11">
        <v>9</v>
      </c>
      <c r="H29" s="59">
        <v>15</v>
      </c>
      <c r="I29" s="21">
        <v>17</v>
      </c>
      <c r="J29" s="10"/>
      <c r="K29" s="21"/>
      <c r="L29" s="10"/>
      <c r="M29" s="21"/>
      <c r="N29" s="90">
        <f>SUM(H29:M29)</f>
        <v>32</v>
      </c>
    </row>
    <row r="30" spans="1:14" ht="19.5" customHeight="1" x14ac:dyDescent="0.25">
      <c r="A30" s="16">
        <v>21</v>
      </c>
      <c r="B30" s="56" t="s">
        <v>35</v>
      </c>
      <c r="C30" s="18">
        <v>43846</v>
      </c>
      <c r="D30" s="17" t="s">
        <v>14</v>
      </c>
      <c r="E30" s="16" t="s">
        <v>39</v>
      </c>
      <c r="F30" s="27" t="s">
        <v>40</v>
      </c>
      <c r="G30" s="11">
        <v>10</v>
      </c>
      <c r="H30" s="59">
        <v>16</v>
      </c>
      <c r="I30" s="21">
        <v>10</v>
      </c>
      <c r="J30" s="10"/>
      <c r="K30" s="21"/>
      <c r="L30" s="10"/>
      <c r="M30" s="21"/>
      <c r="N30" s="90">
        <f t="shared" si="3"/>
        <v>26</v>
      </c>
    </row>
    <row r="31" spans="1:14" ht="19.5" customHeight="1" x14ac:dyDescent="0.25">
      <c r="A31" s="16">
        <v>22</v>
      </c>
      <c r="B31" s="56" t="s">
        <v>35</v>
      </c>
      <c r="C31" s="18">
        <v>43846</v>
      </c>
      <c r="D31" s="17" t="s">
        <v>14</v>
      </c>
      <c r="E31" s="16" t="s">
        <v>39</v>
      </c>
      <c r="F31" s="27" t="s">
        <v>40</v>
      </c>
      <c r="G31" s="11">
        <v>11</v>
      </c>
      <c r="H31" s="59">
        <v>18</v>
      </c>
      <c r="I31" s="21">
        <v>11</v>
      </c>
      <c r="J31" s="10"/>
      <c r="K31" s="21"/>
      <c r="L31" s="10"/>
      <c r="M31" s="21"/>
      <c r="N31" s="90">
        <f t="shared" si="3"/>
        <v>29</v>
      </c>
    </row>
    <row r="32" spans="1:14" ht="19.5" customHeight="1" thickBot="1" x14ac:dyDescent="0.3">
      <c r="A32" s="16">
        <v>23</v>
      </c>
      <c r="B32" s="56" t="s">
        <v>35</v>
      </c>
      <c r="C32" s="18">
        <v>43847</v>
      </c>
      <c r="D32" s="17" t="s">
        <v>38</v>
      </c>
      <c r="E32" s="16" t="s">
        <v>39</v>
      </c>
      <c r="F32" s="27" t="s">
        <v>40</v>
      </c>
      <c r="G32" s="57" t="s">
        <v>41</v>
      </c>
      <c r="H32" s="58"/>
      <c r="I32" s="39"/>
      <c r="J32" s="34"/>
      <c r="K32" s="22"/>
      <c r="L32" s="34">
        <v>3</v>
      </c>
      <c r="M32" s="22">
        <v>16</v>
      </c>
      <c r="N32" s="93">
        <f t="shared" si="3"/>
        <v>19</v>
      </c>
    </row>
    <row r="33" spans="1:14" ht="19.5" customHeight="1" thickTop="1" thickBot="1" x14ac:dyDescent="0.3">
      <c r="A33" s="16"/>
      <c r="B33" s="56"/>
      <c r="C33" s="18"/>
      <c r="D33" s="15"/>
      <c r="E33" s="15"/>
      <c r="F33" s="15"/>
      <c r="G33" s="78" t="s">
        <v>6</v>
      </c>
      <c r="H33" s="79" t="s">
        <v>25</v>
      </c>
      <c r="I33" s="128">
        <f>SUM(H10:H32,J10:J32,L10:L32)</f>
        <v>400</v>
      </c>
      <c r="J33" s="129"/>
      <c r="K33" s="80" t="s">
        <v>24</v>
      </c>
      <c r="L33" s="128">
        <f>SUM(I10:I32,K10:K32,M10:M32)</f>
        <v>371</v>
      </c>
      <c r="M33" s="129"/>
      <c r="N33" s="81">
        <f>SUM(N10:N32)</f>
        <v>771</v>
      </c>
    </row>
    <row r="34" spans="1:14" ht="19.5" customHeight="1" thickTop="1" x14ac:dyDescent="0.25">
      <c r="A34" s="15">
        <v>1</v>
      </c>
      <c r="B34" s="23" t="s">
        <v>22</v>
      </c>
      <c r="C34" s="14">
        <v>43839</v>
      </c>
      <c r="D34" s="13" t="s">
        <v>42</v>
      </c>
      <c r="E34" s="15" t="s">
        <v>43</v>
      </c>
      <c r="F34" s="28" t="s">
        <v>44</v>
      </c>
      <c r="G34" s="9">
        <v>12</v>
      </c>
      <c r="H34" s="31"/>
      <c r="I34" s="37"/>
      <c r="J34" s="10">
        <v>6</v>
      </c>
      <c r="K34" s="21">
        <v>6</v>
      </c>
      <c r="L34" s="31"/>
      <c r="M34" s="37"/>
      <c r="N34" s="90">
        <f t="shared" ref="N34:N37" si="4">SUM(H34:M34)</f>
        <v>12</v>
      </c>
    </row>
    <row r="35" spans="1:14" ht="19.5" customHeight="1" x14ac:dyDescent="0.25">
      <c r="A35" s="15">
        <v>2</v>
      </c>
      <c r="B35" s="23" t="s">
        <v>22</v>
      </c>
      <c r="C35" s="14">
        <v>43839</v>
      </c>
      <c r="D35" s="13" t="s">
        <v>42</v>
      </c>
      <c r="E35" s="15" t="s">
        <v>43</v>
      </c>
      <c r="F35" s="28" t="s">
        <v>44</v>
      </c>
      <c r="G35" s="9">
        <v>13</v>
      </c>
      <c r="H35" s="31"/>
      <c r="I35" s="37"/>
      <c r="J35" s="10">
        <v>14</v>
      </c>
      <c r="K35" s="21">
        <v>9</v>
      </c>
      <c r="L35" s="31"/>
      <c r="M35" s="37"/>
      <c r="N35" s="90">
        <f t="shared" si="4"/>
        <v>23</v>
      </c>
    </row>
    <row r="36" spans="1:14" ht="19.5" customHeight="1" x14ac:dyDescent="0.25">
      <c r="A36" s="15">
        <v>3</v>
      </c>
      <c r="B36" s="23" t="s">
        <v>22</v>
      </c>
      <c r="C36" s="14">
        <v>43859</v>
      </c>
      <c r="D36" s="13" t="s">
        <v>45</v>
      </c>
      <c r="E36" s="15" t="s">
        <v>46</v>
      </c>
      <c r="F36" s="28" t="s">
        <v>47</v>
      </c>
      <c r="G36" s="9" t="s">
        <v>48</v>
      </c>
      <c r="H36" s="31"/>
      <c r="I36" s="37"/>
      <c r="J36" s="10"/>
      <c r="K36" s="21"/>
      <c r="L36" s="31">
        <v>4</v>
      </c>
      <c r="M36" s="37">
        <v>44</v>
      </c>
      <c r="N36" s="90">
        <f t="shared" si="4"/>
        <v>48</v>
      </c>
    </row>
    <row r="37" spans="1:14" ht="19.5" customHeight="1" thickBot="1" x14ac:dyDescent="0.3">
      <c r="A37" s="15">
        <v>4</v>
      </c>
      <c r="B37" s="23" t="s">
        <v>22</v>
      </c>
      <c r="C37" s="14">
        <v>43860</v>
      </c>
      <c r="D37" s="13" t="s">
        <v>45</v>
      </c>
      <c r="E37" s="15" t="s">
        <v>49</v>
      </c>
      <c r="F37" s="28" t="s">
        <v>33</v>
      </c>
      <c r="G37" s="9" t="s">
        <v>50</v>
      </c>
      <c r="H37" s="31"/>
      <c r="I37" s="37"/>
      <c r="J37" s="10"/>
      <c r="K37" s="21"/>
      <c r="L37" s="31">
        <v>1</v>
      </c>
      <c r="M37" s="37">
        <v>9</v>
      </c>
      <c r="N37" s="90">
        <f t="shared" si="4"/>
        <v>10</v>
      </c>
    </row>
    <row r="38" spans="1:14" ht="19.5" customHeight="1" thickTop="1" thickBot="1" x14ac:dyDescent="0.3">
      <c r="A38" s="15"/>
      <c r="B38" s="10" t="s">
        <v>28</v>
      </c>
      <c r="C38" s="15"/>
      <c r="D38" s="13"/>
      <c r="E38" s="15"/>
      <c r="F38" s="28"/>
      <c r="G38" s="32" t="s">
        <v>6</v>
      </c>
      <c r="H38" s="40" t="s">
        <v>25</v>
      </c>
      <c r="I38" s="126">
        <f>SUM(H34:H37,J34:J37,L34:L37)</f>
        <v>25</v>
      </c>
      <c r="J38" s="127">
        <f>SUM(J34:J37)</f>
        <v>20</v>
      </c>
      <c r="K38" s="41" t="s">
        <v>24</v>
      </c>
      <c r="L38" s="126">
        <f>SUM(I34:I37,K34:K37,M34:M37)</f>
        <v>68</v>
      </c>
      <c r="M38" s="127">
        <f>SUM(M34:M37)</f>
        <v>53</v>
      </c>
      <c r="N38" s="87">
        <f>SUM(N34:N37)</f>
        <v>93</v>
      </c>
    </row>
    <row r="39" spans="1:14" ht="19.5" customHeight="1" thickTop="1" x14ac:dyDescent="0.25">
      <c r="A39" s="15">
        <v>1</v>
      </c>
      <c r="B39" s="53" t="s">
        <v>13</v>
      </c>
      <c r="C39" s="13">
        <v>43840</v>
      </c>
      <c r="D39" s="13" t="s">
        <v>32</v>
      </c>
      <c r="E39" s="15" t="s">
        <v>59</v>
      </c>
      <c r="F39" s="28" t="s">
        <v>16</v>
      </c>
      <c r="G39" s="60">
        <v>4</v>
      </c>
      <c r="H39" s="75">
        <v>14</v>
      </c>
      <c r="I39" s="76">
        <v>11</v>
      </c>
      <c r="J39" s="31"/>
      <c r="K39" s="21"/>
      <c r="L39" s="31"/>
      <c r="M39" s="37"/>
      <c r="N39" s="82">
        <f>SUM(H39:M39)</f>
        <v>25</v>
      </c>
    </row>
    <row r="40" spans="1:14" ht="19.5" customHeight="1" x14ac:dyDescent="0.25">
      <c r="A40" s="15">
        <v>2</v>
      </c>
      <c r="B40" s="53" t="s">
        <v>13</v>
      </c>
      <c r="C40" s="13">
        <v>43840</v>
      </c>
      <c r="D40" s="13" t="s">
        <v>32</v>
      </c>
      <c r="E40" s="15" t="s">
        <v>59</v>
      </c>
      <c r="F40" s="28" t="s">
        <v>16</v>
      </c>
      <c r="G40" s="60">
        <v>5</v>
      </c>
      <c r="H40" s="10">
        <v>12</v>
      </c>
      <c r="I40" s="21">
        <v>16</v>
      </c>
      <c r="J40" s="10"/>
      <c r="K40" s="21"/>
      <c r="L40" s="10"/>
      <c r="M40" s="21"/>
      <c r="N40" s="82">
        <f>SUM(H40:M40)</f>
        <v>28</v>
      </c>
    </row>
    <row r="41" spans="1:14" ht="19.5" customHeight="1" x14ac:dyDescent="0.25">
      <c r="A41" s="15">
        <v>3</v>
      </c>
      <c r="B41" s="53" t="s">
        <v>13</v>
      </c>
      <c r="C41" s="13">
        <v>43840</v>
      </c>
      <c r="D41" s="13" t="s">
        <v>32</v>
      </c>
      <c r="E41" s="15" t="s">
        <v>59</v>
      </c>
      <c r="F41" s="28" t="s">
        <v>16</v>
      </c>
      <c r="G41" s="61" t="s">
        <v>60</v>
      </c>
      <c r="H41" s="10">
        <v>16</v>
      </c>
      <c r="I41" s="21">
        <v>9</v>
      </c>
      <c r="J41" s="10"/>
      <c r="K41" s="21"/>
      <c r="L41" s="10"/>
      <c r="M41" s="21"/>
      <c r="N41" s="82">
        <f>SUM(H41:M41)</f>
        <v>25</v>
      </c>
    </row>
    <row r="42" spans="1:14" ht="19.5" customHeight="1" thickBot="1" x14ac:dyDescent="0.3">
      <c r="A42" s="15">
        <v>4</v>
      </c>
      <c r="B42" s="53" t="s">
        <v>13</v>
      </c>
      <c r="C42" s="13">
        <v>43844</v>
      </c>
      <c r="D42" s="13" t="s">
        <v>61</v>
      </c>
      <c r="E42" s="15" t="s">
        <v>26</v>
      </c>
      <c r="F42" s="28" t="s">
        <v>62</v>
      </c>
      <c r="G42" s="61" t="s">
        <v>63</v>
      </c>
      <c r="H42" s="77">
        <v>121</v>
      </c>
      <c r="I42" s="22">
        <v>150</v>
      </c>
      <c r="J42" s="34"/>
      <c r="K42" s="22"/>
      <c r="L42" s="34">
        <v>5</v>
      </c>
      <c r="M42" s="22">
        <v>10</v>
      </c>
      <c r="N42" s="82">
        <f>SUM(H42:M42)</f>
        <v>286</v>
      </c>
    </row>
    <row r="43" spans="1:14" ht="19.5" customHeight="1" thickTop="1" thickBot="1" x14ac:dyDescent="0.3">
      <c r="A43" s="15"/>
      <c r="B43" s="10" t="s">
        <v>28</v>
      </c>
      <c r="C43" s="15"/>
      <c r="D43" s="13"/>
      <c r="E43" s="15"/>
      <c r="F43" s="28"/>
      <c r="G43" s="32" t="s">
        <v>6</v>
      </c>
      <c r="H43" s="40" t="s">
        <v>25</v>
      </c>
      <c r="I43" s="126">
        <f>SUM(H39:H42,J39:J42,L39:L42)</f>
        <v>168</v>
      </c>
      <c r="J43" s="127">
        <f>SUM(J35:J38)</f>
        <v>34</v>
      </c>
      <c r="K43" s="41" t="s">
        <v>24</v>
      </c>
      <c r="L43" s="126">
        <f>SUM(I39:I42,K39:K42,M39:M42)</f>
        <v>196</v>
      </c>
      <c r="M43" s="127">
        <f>SUM(M35:M38)</f>
        <v>106</v>
      </c>
      <c r="N43" s="87">
        <f>SUM(N39:N42)</f>
        <v>364</v>
      </c>
    </row>
    <row r="44" spans="1:14" ht="19.5" customHeight="1" thickTop="1" x14ac:dyDescent="0.25">
      <c r="A44" s="15">
        <v>1</v>
      </c>
      <c r="B44" s="23" t="s">
        <v>51</v>
      </c>
      <c r="C44" s="14">
        <v>43838</v>
      </c>
      <c r="D44" s="13" t="s">
        <v>52</v>
      </c>
      <c r="E44" s="15" t="s">
        <v>53</v>
      </c>
      <c r="F44" s="28" t="s">
        <v>36</v>
      </c>
      <c r="G44" s="9">
        <v>6</v>
      </c>
      <c r="H44" s="75">
        <v>9</v>
      </c>
      <c r="I44" s="76">
        <v>19</v>
      </c>
      <c r="J44" s="31"/>
      <c r="K44" s="21"/>
      <c r="L44" s="31"/>
      <c r="M44" s="37"/>
      <c r="N44" s="90">
        <f t="shared" ref="N44:N56" si="5">SUM(H44:M44)</f>
        <v>28</v>
      </c>
    </row>
    <row r="45" spans="1:14" ht="19.5" customHeight="1" x14ac:dyDescent="0.25">
      <c r="A45" s="15">
        <v>2</v>
      </c>
      <c r="B45" s="23" t="s">
        <v>51</v>
      </c>
      <c r="C45" s="14">
        <v>43838</v>
      </c>
      <c r="D45" s="13" t="s">
        <v>52</v>
      </c>
      <c r="E45" s="15" t="s">
        <v>53</v>
      </c>
      <c r="F45" s="28" t="s">
        <v>36</v>
      </c>
      <c r="G45" s="9">
        <v>7</v>
      </c>
      <c r="H45" s="10">
        <v>10</v>
      </c>
      <c r="I45" s="21">
        <v>23</v>
      </c>
      <c r="J45" s="10"/>
      <c r="K45" s="21"/>
      <c r="L45" s="10"/>
      <c r="M45" s="21"/>
      <c r="N45" s="90">
        <f t="shared" si="5"/>
        <v>33</v>
      </c>
    </row>
    <row r="46" spans="1:14" ht="19.5" customHeight="1" x14ac:dyDescent="0.25">
      <c r="A46" s="15">
        <v>3</v>
      </c>
      <c r="B46" s="23" t="s">
        <v>51</v>
      </c>
      <c r="C46" s="14">
        <v>43846</v>
      </c>
      <c r="D46" s="13" t="s">
        <v>78</v>
      </c>
      <c r="E46" s="15" t="s">
        <v>65</v>
      </c>
      <c r="F46" s="28" t="s">
        <v>79</v>
      </c>
      <c r="G46" s="9" t="s">
        <v>80</v>
      </c>
      <c r="H46" s="10"/>
      <c r="I46" s="21">
        <v>52</v>
      </c>
      <c r="J46" s="10"/>
      <c r="K46" s="21"/>
      <c r="L46" s="10"/>
      <c r="M46" s="21"/>
      <c r="N46" s="90">
        <f t="shared" si="5"/>
        <v>52</v>
      </c>
    </row>
    <row r="47" spans="1:14" ht="19.5" customHeight="1" x14ac:dyDescent="0.25">
      <c r="A47" s="15">
        <v>4</v>
      </c>
      <c r="B47" s="23" t="s">
        <v>51</v>
      </c>
      <c r="C47" s="14">
        <v>43853</v>
      </c>
      <c r="D47" s="13" t="s">
        <v>52</v>
      </c>
      <c r="E47" s="15" t="s">
        <v>54</v>
      </c>
      <c r="F47" s="28" t="s">
        <v>55</v>
      </c>
      <c r="G47" s="9">
        <v>6</v>
      </c>
      <c r="H47" s="10">
        <v>13</v>
      </c>
      <c r="I47" s="21">
        <v>15</v>
      </c>
      <c r="J47" s="10"/>
      <c r="K47" s="21"/>
      <c r="L47" s="10"/>
      <c r="M47" s="21"/>
      <c r="N47" s="90">
        <f t="shared" si="5"/>
        <v>28</v>
      </c>
    </row>
    <row r="48" spans="1:14" ht="19.5" customHeight="1" x14ac:dyDescent="0.25">
      <c r="A48" s="15">
        <v>5</v>
      </c>
      <c r="B48" s="23" t="s">
        <v>51</v>
      </c>
      <c r="C48" s="14">
        <v>43853</v>
      </c>
      <c r="D48" s="13" t="s">
        <v>52</v>
      </c>
      <c r="E48" s="15" t="s">
        <v>54</v>
      </c>
      <c r="F48" s="28" t="s">
        <v>55</v>
      </c>
      <c r="G48" s="9">
        <v>7</v>
      </c>
      <c r="H48" s="59">
        <v>20</v>
      </c>
      <c r="I48" s="21">
        <v>18</v>
      </c>
      <c r="J48" s="10"/>
      <c r="K48" s="21"/>
      <c r="L48" s="10"/>
      <c r="M48" s="21"/>
      <c r="N48" s="90">
        <f t="shared" si="5"/>
        <v>38</v>
      </c>
    </row>
    <row r="49" spans="1:19" ht="19.5" customHeight="1" x14ac:dyDescent="0.25">
      <c r="A49" s="15">
        <v>6</v>
      </c>
      <c r="B49" s="23" t="s">
        <v>51</v>
      </c>
      <c r="C49" s="14">
        <v>43853</v>
      </c>
      <c r="D49" s="13" t="s">
        <v>52</v>
      </c>
      <c r="E49" s="15" t="s">
        <v>54</v>
      </c>
      <c r="F49" s="28" t="s">
        <v>55</v>
      </c>
      <c r="G49" s="9">
        <v>8</v>
      </c>
      <c r="H49" s="59">
        <v>20</v>
      </c>
      <c r="I49" s="21">
        <v>19</v>
      </c>
      <c r="J49" s="10"/>
      <c r="K49" s="21"/>
      <c r="L49" s="10"/>
      <c r="M49" s="21"/>
      <c r="N49" s="90">
        <f t="shared" si="5"/>
        <v>39</v>
      </c>
    </row>
    <row r="50" spans="1:19" ht="19.5" customHeight="1" x14ac:dyDescent="0.25">
      <c r="A50" s="15">
        <v>7</v>
      </c>
      <c r="B50" s="23" t="s">
        <v>51</v>
      </c>
      <c r="C50" s="14">
        <v>43853</v>
      </c>
      <c r="D50" s="13" t="s">
        <v>52</v>
      </c>
      <c r="E50" s="15" t="s">
        <v>54</v>
      </c>
      <c r="F50" s="28" t="s">
        <v>55</v>
      </c>
      <c r="G50" s="9">
        <v>9</v>
      </c>
      <c r="H50" s="59">
        <v>18</v>
      </c>
      <c r="I50" s="21">
        <v>21</v>
      </c>
      <c r="J50" s="10"/>
      <c r="K50" s="21"/>
      <c r="L50" s="10"/>
      <c r="M50" s="21"/>
      <c r="N50" s="90">
        <f t="shared" si="5"/>
        <v>39</v>
      </c>
    </row>
    <row r="51" spans="1:19" ht="19.5" customHeight="1" x14ac:dyDescent="0.25">
      <c r="A51" s="15">
        <v>8</v>
      </c>
      <c r="B51" s="23" t="s">
        <v>51</v>
      </c>
      <c r="C51" s="14">
        <v>43858</v>
      </c>
      <c r="D51" s="13" t="s">
        <v>56</v>
      </c>
      <c r="E51" s="15" t="s">
        <v>57</v>
      </c>
      <c r="F51" s="28" t="s">
        <v>58</v>
      </c>
      <c r="G51" s="9">
        <v>6</v>
      </c>
      <c r="H51" s="59">
        <v>21</v>
      </c>
      <c r="I51" s="21">
        <v>20</v>
      </c>
      <c r="J51" s="10"/>
      <c r="K51" s="21"/>
      <c r="L51" s="10"/>
      <c r="M51" s="21"/>
      <c r="N51" s="90">
        <f t="shared" si="5"/>
        <v>41</v>
      </c>
    </row>
    <row r="52" spans="1:19" ht="19.5" customHeight="1" x14ac:dyDescent="0.25">
      <c r="A52" s="15">
        <v>9</v>
      </c>
      <c r="B52" s="23" t="s">
        <v>51</v>
      </c>
      <c r="C52" s="14">
        <v>43858</v>
      </c>
      <c r="D52" s="13" t="s">
        <v>56</v>
      </c>
      <c r="E52" s="15" t="s">
        <v>57</v>
      </c>
      <c r="F52" s="28" t="s">
        <v>58</v>
      </c>
      <c r="G52" s="9">
        <v>7</v>
      </c>
      <c r="H52" s="59">
        <v>27</v>
      </c>
      <c r="I52" s="21">
        <v>13</v>
      </c>
      <c r="J52" s="10"/>
      <c r="K52" s="21"/>
      <c r="L52" s="10"/>
      <c r="M52" s="21"/>
      <c r="N52" s="90">
        <f t="shared" si="5"/>
        <v>40</v>
      </c>
    </row>
    <row r="53" spans="1:19" ht="19.5" customHeight="1" x14ac:dyDescent="0.25">
      <c r="A53" s="15">
        <v>10</v>
      </c>
      <c r="B53" s="23" t="s">
        <v>51</v>
      </c>
      <c r="C53" s="14">
        <v>43858</v>
      </c>
      <c r="D53" s="13" t="s">
        <v>56</v>
      </c>
      <c r="E53" s="15" t="s">
        <v>57</v>
      </c>
      <c r="F53" s="28" t="s">
        <v>58</v>
      </c>
      <c r="G53" s="9">
        <v>8</v>
      </c>
      <c r="H53" s="59">
        <v>26</v>
      </c>
      <c r="I53" s="21">
        <v>14</v>
      </c>
      <c r="J53" s="10"/>
      <c r="K53" s="21"/>
      <c r="L53" s="10"/>
      <c r="M53" s="21"/>
      <c r="N53" s="90">
        <f t="shared" si="5"/>
        <v>40</v>
      </c>
    </row>
    <row r="54" spans="1:19" ht="19.5" customHeight="1" x14ac:dyDescent="0.25">
      <c r="A54" s="15">
        <v>11</v>
      </c>
      <c r="B54" s="23" t="s">
        <v>51</v>
      </c>
      <c r="C54" s="14">
        <v>43858</v>
      </c>
      <c r="D54" s="13" t="s">
        <v>56</v>
      </c>
      <c r="E54" s="15" t="s">
        <v>57</v>
      </c>
      <c r="F54" s="28" t="s">
        <v>58</v>
      </c>
      <c r="G54" s="9">
        <v>9</v>
      </c>
      <c r="H54" s="59">
        <v>15</v>
      </c>
      <c r="I54" s="21">
        <v>15</v>
      </c>
      <c r="J54" s="10"/>
      <c r="K54" s="21"/>
      <c r="L54" s="10"/>
      <c r="M54" s="21"/>
      <c r="N54" s="90">
        <f t="shared" si="5"/>
        <v>30</v>
      </c>
    </row>
    <row r="55" spans="1:19" ht="19.5" customHeight="1" x14ac:dyDescent="0.25">
      <c r="A55" s="15">
        <v>12</v>
      </c>
      <c r="B55" s="23" t="s">
        <v>51</v>
      </c>
      <c r="C55" s="14">
        <v>43858</v>
      </c>
      <c r="D55" s="13" t="s">
        <v>56</v>
      </c>
      <c r="E55" s="15" t="s">
        <v>57</v>
      </c>
      <c r="F55" s="28" t="s">
        <v>58</v>
      </c>
      <c r="G55" s="9">
        <v>10</v>
      </c>
      <c r="H55" s="59">
        <v>20</v>
      </c>
      <c r="I55" s="21">
        <v>20</v>
      </c>
      <c r="J55" s="10"/>
      <c r="K55" s="21"/>
      <c r="L55" s="10"/>
      <c r="M55" s="21"/>
      <c r="N55" s="90">
        <f t="shared" si="5"/>
        <v>40</v>
      </c>
    </row>
    <row r="56" spans="1:19" ht="19.5" customHeight="1" thickBot="1" x14ac:dyDescent="0.3">
      <c r="A56" s="15">
        <v>13</v>
      </c>
      <c r="B56" s="23" t="s">
        <v>51</v>
      </c>
      <c r="C56" s="14">
        <v>43858</v>
      </c>
      <c r="D56" s="13" t="s">
        <v>56</v>
      </c>
      <c r="E56" s="15" t="s">
        <v>57</v>
      </c>
      <c r="F56" s="28" t="s">
        <v>58</v>
      </c>
      <c r="G56" s="9">
        <v>11</v>
      </c>
      <c r="H56" s="77">
        <v>24</v>
      </c>
      <c r="I56" s="22">
        <v>15</v>
      </c>
      <c r="J56" s="34"/>
      <c r="K56" s="22"/>
      <c r="L56" s="34"/>
      <c r="M56" s="22"/>
      <c r="N56" s="90">
        <f t="shared" si="5"/>
        <v>39</v>
      </c>
    </row>
    <row r="57" spans="1:19" ht="19.5" customHeight="1" thickTop="1" thickBot="1" x14ac:dyDescent="0.3">
      <c r="A57" s="15"/>
      <c r="B57" s="10" t="s">
        <v>28</v>
      </c>
      <c r="C57" s="15"/>
      <c r="D57" s="15"/>
      <c r="E57" s="15"/>
      <c r="F57" s="28"/>
      <c r="G57" s="32" t="s">
        <v>6</v>
      </c>
      <c r="H57" s="40" t="s">
        <v>25</v>
      </c>
      <c r="I57" s="126">
        <f>SUM(H44:H56,J44:J56,L44:L56)</f>
        <v>223</v>
      </c>
      <c r="J57" s="127">
        <f>SUM(J35:J36)</f>
        <v>14</v>
      </c>
      <c r="K57" s="41" t="s">
        <v>24</v>
      </c>
      <c r="L57" s="126">
        <f>SUM(I44:I56,K44:K56,M44:M56)</f>
        <v>264</v>
      </c>
      <c r="M57" s="127">
        <f>SUM(M35:M36)</f>
        <v>44</v>
      </c>
      <c r="N57" s="87">
        <f>SUM(N44:N56)</f>
        <v>487</v>
      </c>
    </row>
    <row r="58" spans="1:19" ht="19.5" customHeight="1" thickTop="1" x14ac:dyDescent="0.25">
      <c r="A58" s="15">
        <v>1</v>
      </c>
      <c r="B58" s="10" t="s">
        <v>12</v>
      </c>
      <c r="C58" s="13">
        <v>43847</v>
      </c>
      <c r="D58" s="15" t="s">
        <v>64</v>
      </c>
      <c r="E58" s="15" t="s">
        <v>65</v>
      </c>
      <c r="F58" s="28" t="s">
        <v>66</v>
      </c>
      <c r="G58" s="60" t="s">
        <v>67</v>
      </c>
      <c r="H58" s="63">
        <v>16</v>
      </c>
      <c r="I58" s="67">
        <v>32</v>
      </c>
      <c r="J58" s="71"/>
      <c r="K58" s="72"/>
      <c r="L58" s="69"/>
      <c r="M58" s="64"/>
      <c r="N58" s="62">
        <f>SUM(H58:M58)</f>
        <v>48</v>
      </c>
    </row>
    <row r="59" spans="1:19" ht="20.25" customHeight="1" thickBot="1" x14ac:dyDescent="0.3">
      <c r="A59" s="15">
        <v>2</v>
      </c>
      <c r="B59" s="10" t="s">
        <v>12</v>
      </c>
      <c r="C59" s="13">
        <v>43852</v>
      </c>
      <c r="D59" s="15" t="s">
        <v>68</v>
      </c>
      <c r="E59" s="15" t="s">
        <v>69</v>
      </c>
      <c r="F59" s="28" t="s">
        <v>70</v>
      </c>
      <c r="G59" s="60" t="s">
        <v>71</v>
      </c>
      <c r="H59" s="65"/>
      <c r="I59" s="68"/>
      <c r="J59" s="73"/>
      <c r="K59" s="74"/>
      <c r="L59" s="70">
        <v>5</v>
      </c>
      <c r="M59" s="66">
        <v>39</v>
      </c>
      <c r="N59" s="62">
        <f>SUM(H59:M59)</f>
        <v>44</v>
      </c>
    </row>
    <row r="60" spans="1:19" ht="19.5" customHeight="1" thickTop="1" thickBot="1" x14ac:dyDescent="0.3">
      <c r="A60" s="15"/>
      <c r="B60" s="10" t="s">
        <v>28</v>
      </c>
      <c r="C60" s="15"/>
      <c r="D60" s="15"/>
      <c r="E60" s="15"/>
      <c r="F60" s="28"/>
      <c r="G60" s="32" t="s">
        <v>6</v>
      </c>
      <c r="H60" s="40" t="s">
        <v>25</v>
      </c>
      <c r="I60" s="126">
        <f>SUM(H58:H59,J58:J59,L58:L59)</f>
        <v>21</v>
      </c>
      <c r="J60" s="127">
        <f>SUM(J38:J39)</f>
        <v>20</v>
      </c>
      <c r="K60" s="41" t="s">
        <v>24</v>
      </c>
      <c r="L60" s="126">
        <f>SUM(I58:I59,K58:K59,M58:M59)</f>
        <v>71</v>
      </c>
      <c r="M60" s="127">
        <f>SUM(M38:M39)</f>
        <v>53</v>
      </c>
      <c r="N60" s="87">
        <f>SUM(N58:N59)</f>
        <v>92</v>
      </c>
    </row>
    <row r="61" spans="1:19" ht="19.5" customHeight="1" thickTop="1" thickBot="1" x14ac:dyDescent="0.4">
      <c r="A61" t="s">
        <v>81</v>
      </c>
      <c r="B61" s="54"/>
      <c r="E61" s="12"/>
      <c r="F61" s="130" t="s">
        <v>21</v>
      </c>
      <c r="G61" s="131"/>
      <c r="H61" s="38">
        <f>SUM(H7:H8,H10:H32,H34:H37,H39:H42,H44:H56,H58:H59)</f>
        <v>803</v>
      </c>
      <c r="I61" s="38">
        <f t="shared" ref="I61:M61" si="6">SUM(I7:I8,I10:I32,I34:I37,I39:I42,I44:I56,I58:I59)</f>
        <v>845</v>
      </c>
      <c r="J61" s="38">
        <f t="shared" si="6"/>
        <v>25</v>
      </c>
      <c r="K61" s="38">
        <f t="shared" si="6"/>
        <v>17</v>
      </c>
      <c r="L61" s="38">
        <f t="shared" si="6"/>
        <v>36</v>
      </c>
      <c r="M61" s="38">
        <f t="shared" si="6"/>
        <v>152</v>
      </c>
      <c r="N61" s="89">
        <f>SUM(N7,N9,N33,N38,N43,N57,N60)</f>
        <v>1878</v>
      </c>
    </row>
    <row r="62" spans="1:19" ht="19.5" customHeight="1" thickTop="1" thickBot="1" x14ac:dyDescent="0.3">
      <c r="G62" s="3"/>
      <c r="H62" s="3"/>
      <c r="I62" s="3"/>
      <c r="J62" s="3"/>
      <c r="K62" s="3"/>
      <c r="L62" s="3"/>
      <c r="R62" s="83"/>
      <c r="S62" s="83"/>
    </row>
    <row r="63" spans="1:19" ht="13.5" customHeight="1" thickTop="1" thickBot="1" x14ac:dyDescent="0.3">
      <c r="B63" s="55"/>
      <c r="F63" s="12"/>
      <c r="G63" s="120" t="s">
        <v>10</v>
      </c>
      <c r="H63" s="121"/>
      <c r="I63" s="121"/>
      <c r="J63" s="121"/>
      <c r="K63" s="121"/>
      <c r="L63" s="122"/>
      <c r="M63" s="25"/>
      <c r="N63" s="94">
        <f>SUM(H61,J61,L61)</f>
        <v>864</v>
      </c>
    </row>
    <row r="64" spans="1:19" ht="19.5" customHeight="1" thickTop="1" thickBot="1" x14ac:dyDescent="0.3">
      <c r="B64" s="55"/>
      <c r="F64" s="12"/>
      <c r="G64" s="123" t="s">
        <v>11</v>
      </c>
      <c r="H64" s="124"/>
      <c r="I64" s="124"/>
      <c r="J64" s="124"/>
      <c r="K64" s="124"/>
      <c r="L64" s="125"/>
      <c r="M64" s="26"/>
      <c r="N64" s="95">
        <f>SUM(I61,K61,M61)</f>
        <v>1014</v>
      </c>
      <c r="R64" s="83"/>
    </row>
    <row r="65" spans="1:30" ht="15.75" thickTop="1" x14ac:dyDescent="0.25">
      <c r="R65" s="83"/>
    </row>
    <row r="66" spans="1:30" x14ac:dyDescent="0.25">
      <c r="R66" s="83"/>
    </row>
    <row r="67" spans="1:30" ht="20.25" x14ac:dyDescent="0.3">
      <c r="B67" s="137" t="s">
        <v>0</v>
      </c>
      <c r="C67" s="137"/>
      <c r="D67" s="137"/>
      <c r="E67" s="137"/>
      <c r="F67" s="137"/>
      <c r="G67" s="137"/>
      <c r="H67" s="137"/>
      <c r="I67" s="4"/>
      <c r="J67" s="4"/>
      <c r="K67" s="4"/>
      <c r="L67" s="4"/>
      <c r="M67" s="4"/>
      <c r="N67" s="4"/>
      <c r="R67" s="83"/>
    </row>
    <row r="68" spans="1:30" ht="15.75" x14ac:dyDescent="0.25">
      <c r="A68" s="7"/>
      <c r="B68" s="138" t="s">
        <v>1</v>
      </c>
      <c r="C68" s="138"/>
      <c r="D68" s="138"/>
      <c r="E68" s="138"/>
      <c r="F68" s="138"/>
      <c r="G68" s="138"/>
      <c r="H68" s="138"/>
      <c r="I68" s="5"/>
      <c r="J68" s="5"/>
      <c r="K68" s="5"/>
      <c r="L68" s="5"/>
      <c r="M68" s="5"/>
      <c r="N68" s="5"/>
    </row>
    <row r="69" spans="1:30" ht="15.75" x14ac:dyDescent="0.25">
      <c r="A69" s="7"/>
      <c r="B69" s="139" t="s">
        <v>34</v>
      </c>
      <c r="C69" s="139"/>
      <c r="D69" s="139"/>
      <c r="E69" s="139"/>
      <c r="F69" s="139"/>
      <c r="G69" s="139"/>
      <c r="H69" s="139"/>
      <c r="I69" s="7"/>
      <c r="J69" s="7"/>
      <c r="K69" s="7"/>
      <c r="L69" s="7"/>
      <c r="M69" s="8"/>
      <c r="N69" s="8"/>
    </row>
    <row r="70" spans="1:30" ht="16.5" thickBot="1" x14ac:dyDescent="0.3">
      <c r="A70" s="7"/>
      <c r="B70" s="139" t="s">
        <v>82</v>
      </c>
      <c r="C70" s="139"/>
      <c r="D70" s="139"/>
      <c r="E70" s="139"/>
      <c r="F70" s="139"/>
      <c r="G70" s="139"/>
      <c r="H70" s="139"/>
      <c r="I70" s="8"/>
      <c r="J70" s="8"/>
      <c r="K70" s="8"/>
      <c r="L70" s="8"/>
      <c r="M70" s="8"/>
      <c r="N70" s="8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</row>
    <row r="71" spans="1:30" ht="16.5" thickTop="1" thickBot="1" x14ac:dyDescent="0.3">
      <c r="A71" s="140" t="s">
        <v>72</v>
      </c>
      <c r="B71" s="140" t="s">
        <v>15</v>
      </c>
      <c r="C71" s="140" t="s">
        <v>2</v>
      </c>
      <c r="D71" s="140" t="s">
        <v>3</v>
      </c>
      <c r="E71" s="140" t="s">
        <v>4</v>
      </c>
      <c r="F71" s="142" t="s">
        <v>7</v>
      </c>
      <c r="G71" s="140" t="s">
        <v>5</v>
      </c>
      <c r="H71" s="134" t="s">
        <v>20</v>
      </c>
      <c r="I71" s="134"/>
      <c r="J71" s="132" t="s">
        <v>19</v>
      </c>
      <c r="K71" s="133"/>
      <c r="L71" s="134" t="s">
        <v>18</v>
      </c>
      <c r="M71" s="134"/>
      <c r="N71" s="135" t="s">
        <v>6</v>
      </c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</row>
    <row r="72" spans="1:30" ht="16.5" thickTop="1" thickBot="1" x14ac:dyDescent="0.3">
      <c r="A72" s="141"/>
      <c r="B72" s="141"/>
      <c r="C72" s="141"/>
      <c r="D72" s="141"/>
      <c r="E72" s="141"/>
      <c r="F72" s="143"/>
      <c r="G72" s="141"/>
      <c r="H72" s="29" t="s">
        <v>8</v>
      </c>
      <c r="I72" s="35" t="s">
        <v>9</v>
      </c>
      <c r="J72" s="19" t="s">
        <v>8</v>
      </c>
      <c r="K72" s="20" t="s">
        <v>9</v>
      </c>
      <c r="L72" s="29" t="s">
        <v>8</v>
      </c>
      <c r="M72" s="35" t="s">
        <v>9</v>
      </c>
      <c r="N72" s="136"/>
      <c r="P72" s="84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</row>
    <row r="73" spans="1:30" ht="16.5" thickTop="1" thickBot="1" x14ac:dyDescent="0.3">
      <c r="A73" s="16"/>
      <c r="B73" s="56" t="s">
        <v>31</v>
      </c>
      <c r="C73" s="18">
        <v>43831</v>
      </c>
      <c r="D73" s="17" t="s">
        <v>73</v>
      </c>
      <c r="E73" s="16"/>
      <c r="F73" s="27" t="s">
        <v>74</v>
      </c>
      <c r="G73" s="11"/>
      <c r="H73" s="30"/>
      <c r="I73" s="36">
        <v>1</v>
      </c>
      <c r="J73" s="33"/>
      <c r="K73" s="24"/>
      <c r="L73" s="30">
        <v>1</v>
      </c>
      <c r="M73" s="36">
        <v>5</v>
      </c>
      <c r="N73" s="91">
        <f>SUM(H73:M73)</f>
        <v>7</v>
      </c>
      <c r="P73" s="85"/>
    </row>
    <row r="74" spans="1:30" ht="16.5" thickTop="1" thickBot="1" x14ac:dyDescent="0.3">
      <c r="A74" s="15"/>
      <c r="B74" s="10" t="s">
        <v>28</v>
      </c>
      <c r="C74" s="15"/>
      <c r="D74" s="13"/>
      <c r="E74" s="15"/>
      <c r="F74" s="28"/>
      <c r="G74" s="32" t="s">
        <v>6</v>
      </c>
      <c r="H74" s="40" t="s">
        <v>25</v>
      </c>
      <c r="I74" s="126">
        <f>SUM(H73:H73,J73:J73,L73:L73)</f>
        <v>1</v>
      </c>
      <c r="J74" s="127">
        <f>SUM(J70:J72)</f>
        <v>0</v>
      </c>
      <c r="K74" s="41" t="s">
        <v>24</v>
      </c>
      <c r="L74" s="126">
        <f>SUM(I73:I73,K73:K73,M73:M73)</f>
        <v>6</v>
      </c>
      <c r="M74" s="127">
        <f>SUM(M70:M72)</f>
        <v>0</v>
      </c>
      <c r="N74" s="87">
        <f>SUM(N73:N73)</f>
        <v>7</v>
      </c>
    </row>
    <row r="75" spans="1:30" ht="15.75" thickTop="1" x14ac:dyDescent="0.25">
      <c r="A75" s="16">
        <v>1</v>
      </c>
      <c r="B75" s="56" t="s">
        <v>75</v>
      </c>
      <c r="C75" s="18">
        <v>43885</v>
      </c>
      <c r="D75" s="17" t="s">
        <v>111</v>
      </c>
      <c r="E75" s="16" t="s">
        <v>112</v>
      </c>
      <c r="F75" s="27" t="s">
        <v>88</v>
      </c>
      <c r="G75" s="11">
        <v>14</v>
      </c>
      <c r="H75" s="30"/>
      <c r="I75" s="36"/>
      <c r="J75" s="33">
        <v>22</v>
      </c>
      <c r="K75" s="24">
        <v>10</v>
      </c>
      <c r="L75" s="30"/>
      <c r="M75" s="36"/>
      <c r="N75" s="91">
        <f>SUM(H75:M75)</f>
        <v>32</v>
      </c>
      <c r="P75" s="85"/>
    </row>
    <row r="76" spans="1:30" x14ac:dyDescent="0.25">
      <c r="A76" s="16">
        <v>2</v>
      </c>
      <c r="B76" s="56" t="s">
        <v>75</v>
      </c>
      <c r="C76" s="18">
        <v>43886</v>
      </c>
      <c r="D76" s="17" t="s">
        <v>113</v>
      </c>
      <c r="E76" s="16" t="s">
        <v>112</v>
      </c>
      <c r="F76" s="27" t="s">
        <v>88</v>
      </c>
      <c r="G76" s="11">
        <v>14</v>
      </c>
      <c r="H76" s="30"/>
      <c r="I76" s="36"/>
      <c r="J76" s="33">
        <v>6</v>
      </c>
      <c r="K76" s="24">
        <v>23</v>
      </c>
      <c r="L76" s="30"/>
      <c r="M76" s="36"/>
      <c r="N76" s="91">
        <f t="shared" ref="N76:N80" si="7">SUM(H76:M76)</f>
        <v>29</v>
      </c>
      <c r="P76" s="85"/>
    </row>
    <row r="77" spans="1:30" x14ac:dyDescent="0.25">
      <c r="A77" s="16">
        <v>3</v>
      </c>
      <c r="B77" s="56" t="s">
        <v>75</v>
      </c>
      <c r="C77" s="18">
        <v>43887</v>
      </c>
      <c r="D77" s="17" t="s">
        <v>114</v>
      </c>
      <c r="E77" s="16" t="s">
        <v>112</v>
      </c>
      <c r="F77" s="27" t="s">
        <v>88</v>
      </c>
      <c r="G77" s="11">
        <v>14</v>
      </c>
      <c r="H77" s="30"/>
      <c r="I77" s="36"/>
      <c r="J77" s="33">
        <v>4</v>
      </c>
      <c r="K77" s="24">
        <v>19</v>
      </c>
      <c r="L77" s="30"/>
      <c r="M77" s="36"/>
      <c r="N77" s="91">
        <f t="shared" si="7"/>
        <v>23</v>
      </c>
      <c r="P77" s="85"/>
    </row>
    <row r="78" spans="1:30" x14ac:dyDescent="0.25">
      <c r="A78" s="16">
        <v>4</v>
      </c>
      <c r="B78" s="56" t="s">
        <v>75</v>
      </c>
      <c r="C78" s="18">
        <v>43888</v>
      </c>
      <c r="D78" s="17" t="s">
        <v>115</v>
      </c>
      <c r="E78" s="16" t="s">
        <v>112</v>
      </c>
      <c r="F78" s="27" t="s">
        <v>88</v>
      </c>
      <c r="G78" s="11">
        <v>14</v>
      </c>
      <c r="H78" s="30"/>
      <c r="I78" s="36"/>
      <c r="J78" s="33">
        <v>5</v>
      </c>
      <c r="K78" s="24">
        <v>18</v>
      </c>
      <c r="L78" s="30"/>
      <c r="M78" s="36"/>
      <c r="N78" s="91">
        <f t="shared" si="7"/>
        <v>23</v>
      </c>
      <c r="P78" s="85"/>
    </row>
    <row r="79" spans="1:30" x14ac:dyDescent="0.25">
      <c r="A79" s="16">
        <v>5</v>
      </c>
      <c r="B79" s="56" t="s">
        <v>75</v>
      </c>
      <c r="C79" s="18">
        <v>43888</v>
      </c>
      <c r="D79" s="17" t="s">
        <v>116</v>
      </c>
      <c r="E79" s="16" t="s">
        <v>117</v>
      </c>
      <c r="F79" s="27" t="s">
        <v>33</v>
      </c>
      <c r="G79" s="11" t="s">
        <v>130</v>
      </c>
      <c r="H79" s="30"/>
      <c r="I79" s="36"/>
      <c r="J79" s="33"/>
      <c r="K79" s="24"/>
      <c r="L79" s="30">
        <v>3</v>
      </c>
      <c r="M79" s="36">
        <v>17</v>
      </c>
      <c r="N79" s="91">
        <f t="shared" si="7"/>
        <v>20</v>
      </c>
      <c r="P79" s="85"/>
    </row>
    <row r="80" spans="1:30" ht="15.75" thickBot="1" x14ac:dyDescent="0.3">
      <c r="A80" s="16">
        <v>6</v>
      </c>
      <c r="B80" s="56" t="s">
        <v>75</v>
      </c>
      <c r="C80" s="18">
        <v>43889</v>
      </c>
      <c r="D80" s="17" t="s">
        <v>129</v>
      </c>
      <c r="E80" s="16" t="s">
        <v>112</v>
      </c>
      <c r="F80" s="27" t="s">
        <v>88</v>
      </c>
      <c r="G80" s="11">
        <v>14</v>
      </c>
      <c r="H80" s="30"/>
      <c r="I80" s="36"/>
      <c r="J80" s="33">
        <v>5</v>
      </c>
      <c r="K80" s="24">
        <v>18</v>
      </c>
      <c r="L80" s="30"/>
      <c r="M80" s="36"/>
      <c r="N80" s="91">
        <f t="shared" si="7"/>
        <v>23</v>
      </c>
      <c r="P80" s="85"/>
    </row>
    <row r="81" spans="1:14" ht="16.5" thickTop="1" thickBot="1" x14ac:dyDescent="0.3">
      <c r="A81" s="16"/>
      <c r="B81" s="56"/>
      <c r="C81" s="18"/>
      <c r="D81" s="15"/>
      <c r="E81" s="15"/>
      <c r="F81" s="15"/>
      <c r="G81" s="78" t="s">
        <v>6</v>
      </c>
      <c r="H81" s="79" t="s">
        <v>25</v>
      </c>
      <c r="I81" s="128">
        <f>SUM(H75:H80,J75:J80,L75:L80)</f>
        <v>45</v>
      </c>
      <c r="J81" s="129"/>
      <c r="K81" s="80" t="s">
        <v>24</v>
      </c>
      <c r="L81" s="128">
        <f>SUM(I75:I80,K75:K80,M75:M80)</f>
        <v>105</v>
      </c>
      <c r="M81" s="129"/>
      <c r="N81" s="81">
        <f>SUM(N75:N80)</f>
        <v>150</v>
      </c>
    </row>
    <row r="82" spans="1:14" ht="15.75" thickTop="1" x14ac:dyDescent="0.25">
      <c r="A82" s="15">
        <v>1</v>
      </c>
      <c r="B82" s="23" t="s">
        <v>22</v>
      </c>
      <c r="C82" s="14">
        <v>43873</v>
      </c>
      <c r="D82" s="13" t="s">
        <v>95</v>
      </c>
      <c r="E82" s="15" t="s">
        <v>96</v>
      </c>
      <c r="F82" s="28" t="s">
        <v>16</v>
      </c>
      <c r="G82" s="9">
        <v>18</v>
      </c>
      <c r="H82" s="31"/>
      <c r="I82" s="37"/>
      <c r="J82" s="10">
        <v>18</v>
      </c>
      <c r="K82" s="21">
        <v>24</v>
      </c>
      <c r="L82" s="31"/>
      <c r="M82" s="37"/>
      <c r="N82" s="90">
        <f>SUM(H82:M82)</f>
        <v>42</v>
      </c>
    </row>
    <row r="83" spans="1:14" x14ac:dyDescent="0.25">
      <c r="A83" s="15">
        <v>2</v>
      </c>
      <c r="B83" s="23" t="s">
        <v>22</v>
      </c>
      <c r="C83" s="14">
        <v>43873</v>
      </c>
      <c r="D83" s="13" t="s">
        <v>95</v>
      </c>
      <c r="E83" s="15" t="s">
        <v>96</v>
      </c>
      <c r="F83" s="28" t="s">
        <v>16</v>
      </c>
      <c r="G83" s="9">
        <v>18</v>
      </c>
      <c r="H83" s="31"/>
      <c r="I83" s="37"/>
      <c r="J83" s="10">
        <v>13</v>
      </c>
      <c r="K83" s="21">
        <v>13</v>
      </c>
      <c r="L83" s="31"/>
      <c r="M83" s="37"/>
      <c r="N83" s="90">
        <f>SUM(H83:M83)</f>
        <v>26</v>
      </c>
    </row>
    <row r="84" spans="1:14" x14ac:dyDescent="0.25">
      <c r="A84" s="15">
        <v>3</v>
      </c>
      <c r="B84" s="23" t="s">
        <v>22</v>
      </c>
      <c r="C84" s="14">
        <v>43873</v>
      </c>
      <c r="D84" s="13" t="s">
        <v>95</v>
      </c>
      <c r="E84" s="15" t="s">
        <v>96</v>
      </c>
      <c r="F84" s="28" t="s">
        <v>16</v>
      </c>
      <c r="G84" s="9">
        <v>18</v>
      </c>
      <c r="H84" s="31"/>
      <c r="I84" s="37"/>
      <c r="J84" s="10">
        <v>9</v>
      </c>
      <c r="K84" s="21">
        <v>14</v>
      </c>
      <c r="L84" s="31"/>
      <c r="M84" s="37"/>
      <c r="N84" s="90">
        <f t="shared" ref="N84:N96" si="8">SUM(H84:M84)</f>
        <v>23</v>
      </c>
    </row>
    <row r="85" spans="1:14" x14ac:dyDescent="0.25">
      <c r="A85" s="15">
        <v>4</v>
      </c>
      <c r="B85" s="23" t="s">
        <v>22</v>
      </c>
      <c r="C85" s="14">
        <v>43874</v>
      </c>
      <c r="D85" s="13" t="s">
        <v>97</v>
      </c>
      <c r="E85" s="15" t="s">
        <v>98</v>
      </c>
      <c r="F85" s="28" t="s">
        <v>44</v>
      </c>
      <c r="G85" s="9">
        <v>8</v>
      </c>
      <c r="H85" s="31"/>
      <c r="I85" s="37"/>
      <c r="J85" s="10">
        <v>18</v>
      </c>
      <c r="K85" s="21">
        <v>17</v>
      </c>
      <c r="L85" s="31"/>
      <c r="M85" s="37"/>
      <c r="N85" s="90">
        <f>SUM(J85:M85)</f>
        <v>35</v>
      </c>
    </row>
    <row r="86" spans="1:14" x14ac:dyDescent="0.25">
      <c r="A86" s="15">
        <v>5</v>
      </c>
      <c r="B86" s="23" t="s">
        <v>22</v>
      </c>
      <c r="C86" s="14">
        <v>43874</v>
      </c>
      <c r="D86" s="13" t="s">
        <v>97</v>
      </c>
      <c r="E86" s="15" t="s">
        <v>98</v>
      </c>
      <c r="F86" s="28" t="s">
        <v>44</v>
      </c>
      <c r="G86" s="9">
        <v>10</v>
      </c>
      <c r="H86" s="10">
        <v>11</v>
      </c>
      <c r="I86" s="21">
        <v>19</v>
      </c>
      <c r="J86" s="10"/>
      <c r="K86" s="21"/>
      <c r="L86" s="31"/>
      <c r="M86" s="37"/>
      <c r="N86" s="90">
        <f>SUM(H86:M86)</f>
        <v>30</v>
      </c>
    </row>
    <row r="87" spans="1:14" x14ac:dyDescent="0.25">
      <c r="A87" s="15">
        <v>6</v>
      </c>
      <c r="B87" s="23" t="s">
        <v>22</v>
      </c>
      <c r="C87" s="14">
        <v>43874</v>
      </c>
      <c r="D87" s="13" t="s">
        <v>97</v>
      </c>
      <c r="E87" s="15" t="s">
        <v>98</v>
      </c>
      <c r="F87" s="28" t="s">
        <v>44</v>
      </c>
      <c r="G87" s="9">
        <v>11</v>
      </c>
      <c r="H87" s="10">
        <v>14</v>
      </c>
      <c r="I87" s="21">
        <v>17</v>
      </c>
      <c r="J87" s="10"/>
      <c r="K87" s="21"/>
      <c r="L87" s="31"/>
      <c r="M87" s="37"/>
      <c r="N87" s="90">
        <f>SUM(H87:M87)</f>
        <v>31</v>
      </c>
    </row>
    <row r="88" spans="1:14" x14ac:dyDescent="0.25">
      <c r="A88" s="15">
        <v>7</v>
      </c>
      <c r="B88" s="23" t="s">
        <v>22</v>
      </c>
      <c r="C88" s="14">
        <v>43878</v>
      </c>
      <c r="D88" s="13" t="s">
        <v>97</v>
      </c>
      <c r="E88" s="15" t="s">
        <v>99</v>
      </c>
      <c r="F88" s="28" t="s">
        <v>100</v>
      </c>
      <c r="G88" s="9">
        <v>12</v>
      </c>
      <c r="H88" s="31"/>
      <c r="I88" s="37"/>
      <c r="J88" s="10">
        <v>17</v>
      </c>
      <c r="K88" s="21">
        <v>20</v>
      </c>
      <c r="L88" s="31"/>
      <c r="M88" s="37"/>
      <c r="N88" s="90">
        <f>SUM(J88:M88)</f>
        <v>37</v>
      </c>
    </row>
    <row r="89" spans="1:14" x14ac:dyDescent="0.25">
      <c r="A89" s="15">
        <v>8</v>
      </c>
      <c r="B89" s="23" t="s">
        <v>22</v>
      </c>
      <c r="C89" s="18">
        <v>43878</v>
      </c>
      <c r="D89" s="13" t="s">
        <v>97</v>
      </c>
      <c r="E89" s="15" t="s">
        <v>99</v>
      </c>
      <c r="F89" s="28" t="s">
        <v>100</v>
      </c>
      <c r="G89" s="11">
        <v>12</v>
      </c>
      <c r="H89" s="30"/>
      <c r="I89" s="36"/>
      <c r="J89" s="33">
        <v>18</v>
      </c>
      <c r="K89" s="24">
        <v>17</v>
      </c>
      <c r="L89" s="30"/>
      <c r="M89" s="36"/>
      <c r="N89" s="90">
        <f t="shared" si="8"/>
        <v>35</v>
      </c>
    </row>
    <row r="90" spans="1:14" x14ac:dyDescent="0.25">
      <c r="A90" s="15">
        <v>9</v>
      </c>
      <c r="B90" s="23" t="s">
        <v>22</v>
      </c>
      <c r="C90" s="14">
        <v>43878</v>
      </c>
      <c r="D90" s="13" t="s">
        <v>97</v>
      </c>
      <c r="E90" s="15" t="s">
        <v>99</v>
      </c>
      <c r="F90" s="28" t="s">
        <v>100</v>
      </c>
      <c r="G90" s="9">
        <v>14</v>
      </c>
      <c r="H90" s="31"/>
      <c r="I90" s="37"/>
      <c r="J90" s="10">
        <v>13</v>
      </c>
      <c r="K90" s="21">
        <v>17</v>
      </c>
      <c r="L90" s="31"/>
      <c r="M90" s="37"/>
      <c r="N90" s="90">
        <f t="shared" si="8"/>
        <v>30</v>
      </c>
    </row>
    <row r="91" spans="1:14" x14ac:dyDescent="0.25">
      <c r="A91" s="15">
        <v>10</v>
      </c>
      <c r="B91" s="23" t="s">
        <v>22</v>
      </c>
      <c r="C91" s="14">
        <v>43878</v>
      </c>
      <c r="D91" s="13" t="s">
        <v>97</v>
      </c>
      <c r="E91" s="15" t="s">
        <v>99</v>
      </c>
      <c r="F91" s="28" t="s">
        <v>100</v>
      </c>
      <c r="G91" s="9">
        <v>14</v>
      </c>
      <c r="H91" s="31"/>
      <c r="I91" s="37"/>
      <c r="J91" s="10">
        <v>16</v>
      </c>
      <c r="K91" s="21">
        <v>21</v>
      </c>
      <c r="L91" s="31"/>
      <c r="M91" s="37"/>
      <c r="N91" s="90">
        <f t="shared" si="8"/>
        <v>37</v>
      </c>
    </row>
    <row r="92" spans="1:14" x14ac:dyDescent="0.25">
      <c r="A92" s="15">
        <v>11</v>
      </c>
      <c r="B92" s="23" t="s">
        <v>22</v>
      </c>
      <c r="C92" s="14">
        <v>43879</v>
      </c>
      <c r="D92" s="13" t="s">
        <v>97</v>
      </c>
      <c r="E92" s="15" t="s">
        <v>99</v>
      </c>
      <c r="F92" s="28" t="s">
        <v>100</v>
      </c>
      <c r="G92" s="9">
        <v>12</v>
      </c>
      <c r="H92" s="31"/>
      <c r="I92" s="37"/>
      <c r="J92" s="10">
        <v>18</v>
      </c>
      <c r="K92" s="21">
        <v>18</v>
      </c>
      <c r="L92" s="31"/>
      <c r="M92" s="37"/>
      <c r="N92" s="90">
        <f t="shared" si="8"/>
        <v>36</v>
      </c>
    </row>
    <row r="93" spans="1:14" x14ac:dyDescent="0.25">
      <c r="A93" s="15">
        <v>12</v>
      </c>
      <c r="B93" s="23" t="s">
        <v>22</v>
      </c>
      <c r="C93" s="14">
        <v>43879</v>
      </c>
      <c r="D93" s="13" t="s">
        <v>97</v>
      </c>
      <c r="E93" s="15" t="s">
        <v>99</v>
      </c>
      <c r="F93" s="28" t="s">
        <v>100</v>
      </c>
      <c r="G93" s="9">
        <v>12</v>
      </c>
      <c r="H93" s="31"/>
      <c r="I93" s="37"/>
      <c r="J93" s="10">
        <v>15</v>
      </c>
      <c r="K93" s="21">
        <v>18</v>
      </c>
      <c r="L93" s="31"/>
      <c r="M93" s="37"/>
      <c r="N93" s="90">
        <f t="shared" si="8"/>
        <v>33</v>
      </c>
    </row>
    <row r="94" spans="1:14" x14ac:dyDescent="0.25">
      <c r="A94" s="15">
        <v>13</v>
      </c>
      <c r="B94" s="23" t="s">
        <v>22</v>
      </c>
      <c r="C94" s="14">
        <v>43879</v>
      </c>
      <c r="D94" s="13" t="s">
        <v>97</v>
      </c>
      <c r="E94" s="15" t="s">
        <v>99</v>
      </c>
      <c r="F94" s="28" t="s">
        <v>100</v>
      </c>
      <c r="G94" s="9">
        <v>13</v>
      </c>
      <c r="H94" s="31"/>
      <c r="I94" s="37"/>
      <c r="J94" s="10">
        <v>13</v>
      </c>
      <c r="K94" s="21">
        <v>18</v>
      </c>
      <c r="L94" s="31"/>
      <c r="M94" s="37"/>
      <c r="N94" s="90">
        <f t="shared" si="8"/>
        <v>31</v>
      </c>
    </row>
    <row r="95" spans="1:14" x14ac:dyDescent="0.25">
      <c r="A95" s="15">
        <v>14</v>
      </c>
      <c r="B95" s="23" t="s">
        <v>22</v>
      </c>
      <c r="C95" s="14">
        <v>43879</v>
      </c>
      <c r="D95" s="13" t="s">
        <v>97</v>
      </c>
      <c r="E95" s="15" t="s">
        <v>99</v>
      </c>
      <c r="F95" s="28" t="s">
        <v>100</v>
      </c>
      <c r="G95" s="9">
        <v>13</v>
      </c>
      <c r="H95" s="31"/>
      <c r="I95" s="37"/>
      <c r="J95" s="10">
        <v>13</v>
      </c>
      <c r="K95" s="21">
        <v>19</v>
      </c>
      <c r="L95" s="31"/>
      <c r="M95" s="37"/>
      <c r="N95" s="90">
        <f t="shared" si="8"/>
        <v>32</v>
      </c>
    </row>
    <row r="96" spans="1:14" ht="15.75" thickBot="1" x14ac:dyDescent="0.3">
      <c r="A96" s="15">
        <v>15</v>
      </c>
      <c r="B96" s="23" t="s">
        <v>22</v>
      </c>
      <c r="C96" s="18">
        <v>43888</v>
      </c>
      <c r="D96" s="17" t="s">
        <v>116</v>
      </c>
      <c r="E96" s="16" t="s">
        <v>117</v>
      </c>
      <c r="F96" s="27" t="s">
        <v>33</v>
      </c>
      <c r="G96" s="11"/>
      <c r="H96" s="30"/>
      <c r="I96" s="36"/>
      <c r="J96" s="33"/>
      <c r="K96" s="24"/>
      <c r="L96" s="30">
        <v>3</v>
      </c>
      <c r="M96" s="36">
        <v>17</v>
      </c>
      <c r="N96" s="90">
        <f t="shared" si="8"/>
        <v>20</v>
      </c>
    </row>
    <row r="97" spans="1:14" ht="16.5" thickTop="1" thickBot="1" x14ac:dyDescent="0.3">
      <c r="A97" s="15"/>
      <c r="B97" s="10" t="s">
        <v>28</v>
      </c>
      <c r="C97" s="15"/>
      <c r="D97" s="13"/>
      <c r="E97" s="15"/>
      <c r="F97" s="28"/>
      <c r="G97" s="32" t="s">
        <v>6</v>
      </c>
      <c r="H97" s="40" t="s">
        <v>25</v>
      </c>
      <c r="I97" s="126">
        <f>SUM(H82:H96,J82:J96,L82:L96)</f>
        <v>209</v>
      </c>
      <c r="J97" s="127">
        <f>SUM(J82:J96)</f>
        <v>181</v>
      </c>
      <c r="K97" s="41" t="s">
        <v>24</v>
      </c>
      <c r="L97" s="126">
        <f>SUM(I82:I96,K82:K96,M82:M96)</f>
        <v>269</v>
      </c>
      <c r="M97" s="127">
        <f>SUM(M82:M96)</f>
        <v>17</v>
      </c>
      <c r="N97" s="87">
        <f>SUM(N82:N96)</f>
        <v>478</v>
      </c>
    </row>
    <row r="98" spans="1:14" ht="16.5" thickTop="1" thickBot="1" x14ac:dyDescent="0.3">
      <c r="A98" s="15">
        <v>1</v>
      </c>
      <c r="B98" s="53" t="s">
        <v>13</v>
      </c>
      <c r="C98" s="13">
        <v>43884</v>
      </c>
      <c r="D98" s="13" t="s">
        <v>101</v>
      </c>
      <c r="E98" s="15" t="s">
        <v>102</v>
      </c>
      <c r="F98" s="28" t="s">
        <v>103</v>
      </c>
      <c r="G98" s="9" t="s">
        <v>104</v>
      </c>
      <c r="H98" s="75">
        <v>27</v>
      </c>
      <c r="I98" s="76">
        <v>35</v>
      </c>
      <c r="J98" s="31"/>
      <c r="K98" s="21"/>
      <c r="L98" s="31">
        <v>5</v>
      </c>
      <c r="M98" s="37">
        <v>7</v>
      </c>
      <c r="N98" s="90">
        <f>SUM(H98:M98)</f>
        <v>74</v>
      </c>
    </row>
    <row r="99" spans="1:14" ht="16.5" thickTop="1" thickBot="1" x14ac:dyDescent="0.3">
      <c r="A99" s="15"/>
      <c r="B99" s="10" t="s">
        <v>28</v>
      </c>
      <c r="C99" s="15"/>
      <c r="D99" s="13"/>
      <c r="E99" s="15"/>
      <c r="F99" s="28"/>
      <c r="G99" s="32" t="s">
        <v>6</v>
      </c>
      <c r="H99" s="40" t="s">
        <v>25</v>
      </c>
      <c r="I99" s="126">
        <f>SUM(H98:H98,J98:J98,L98:L98)</f>
        <v>32</v>
      </c>
      <c r="J99" s="127">
        <f>SUM(J95:J97)</f>
        <v>194</v>
      </c>
      <c r="K99" s="41" t="s">
        <v>24</v>
      </c>
      <c r="L99" s="126">
        <f>SUM(I98:I98,K98:K98,M98:M98)</f>
        <v>42</v>
      </c>
      <c r="M99" s="127">
        <f>SUM(M95:M97)</f>
        <v>34</v>
      </c>
      <c r="N99" s="87">
        <f>SUM(N98:N98)</f>
        <v>74</v>
      </c>
    </row>
    <row r="100" spans="1:14" ht="15.75" thickTop="1" x14ac:dyDescent="0.25">
      <c r="A100" s="15">
        <v>1</v>
      </c>
      <c r="B100" s="23" t="s">
        <v>51</v>
      </c>
      <c r="C100" s="14">
        <v>43865</v>
      </c>
      <c r="D100" s="13" t="s">
        <v>83</v>
      </c>
      <c r="E100" s="15" t="s">
        <v>65</v>
      </c>
      <c r="F100" s="28" t="s">
        <v>76</v>
      </c>
      <c r="G100" s="9" t="s">
        <v>84</v>
      </c>
      <c r="H100" s="75">
        <v>20</v>
      </c>
      <c r="I100" s="76">
        <v>19</v>
      </c>
      <c r="J100" s="31"/>
      <c r="K100" s="21">
        <v>1</v>
      </c>
      <c r="L100" s="31"/>
      <c r="M100" s="37">
        <v>4</v>
      </c>
      <c r="N100" s="90">
        <f t="shared" ref="N100:N115" si="9">SUM(H100:M100)</f>
        <v>44</v>
      </c>
    </row>
    <row r="101" spans="1:14" x14ac:dyDescent="0.25">
      <c r="A101" s="15">
        <v>2</v>
      </c>
      <c r="B101" s="23" t="s">
        <v>51</v>
      </c>
      <c r="C101" s="14">
        <v>43868</v>
      </c>
      <c r="D101" s="13" t="s">
        <v>83</v>
      </c>
      <c r="E101" s="15" t="s">
        <v>85</v>
      </c>
      <c r="F101" s="28" t="s">
        <v>16</v>
      </c>
      <c r="G101" s="9">
        <v>4</v>
      </c>
      <c r="H101" s="10">
        <v>14</v>
      </c>
      <c r="I101" s="21">
        <v>11</v>
      </c>
      <c r="J101" s="10"/>
      <c r="K101" s="21"/>
      <c r="L101" s="10"/>
      <c r="M101" s="21"/>
      <c r="N101" s="90">
        <f t="shared" si="9"/>
        <v>25</v>
      </c>
    </row>
    <row r="102" spans="1:14" x14ac:dyDescent="0.25">
      <c r="A102" s="15">
        <v>3</v>
      </c>
      <c r="B102" s="23" t="s">
        <v>51</v>
      </c>
      <c r="C102" s="14">
        <v>43868</v>
      </c>
      <c r="D102" s="13" t="s">
        <v>83</v>
      </c>
      <c r="E102" s="15" t="s">
        <v>85</v>
      </c>
      <c r="F102" s="28" t="s">
        <v>16</v>
      </c>
      <c r="G102" s="9">
        <v>5</v>
      </c>
      <c r="H102" s="10">
        <v>12</v>
      </c>
      <c r="I102" s="21">
        <v>16</v>
      </c>
      <c r="J102" s="10"/>
      <c r="K102" s="21"/>
      <c r="L102" s="10"/>
      <c r="M102" s="21"/>
      <c r="N102" s="90">
        <f t="shared" si="9"/>
        <v>28</v>
      </c>
    </row>
    <row r="103" spans="1:14" x14ac:dyDescent="0.25">
      <c r="A103" s="15">
        <v>4</v>
      </c>
      <c r="B103" s="23" t="s">
        <v>51</v>
      </c>
      <c r="C103" s="14">
        <v>43868</v>
      </c>
      <c r="D103" s="13" t="s">
        <v>83</v>
      </c>
      <c r="E103" s="15" t="s">
        <v>85</v>
      </c>
      <c r="F103" s="28" t="s">
        <v>16</v>
      </c>
      <c r="G103" s="9">
        <v>5</v>
      </c>
      <c r="H103" s="10">
        <v>16</v>
      </c>
      <c r="I103" s="21">
        <v>9</v>
      </c>
      <c r="J103" s="10"/>
      <c r="K103" s="21"/>
      <c r="L103" s="10"/>
      <c r="M103" s="21"/>
      <c r="N103" s="90">
        <f t="shared" si="9"/>
        <v>25</v>
      </c>
    </row>
    <row r="104" spans="1:14" x14ac:dyDescent="0.25">
      <c r="A104" s="15">
        <v>5</v>
      </c>
      <c r="B104" s="23" t="s">
        <v>51</v>
      </c>
      <c r="C104" s="14">
        <v>43874</v>
      </c>
      <c r="D104" s="13" t="s">
        <v>83</v>
      </c>
      <c r="E104" s="15" t="s">
        <v>86</v>
      </c>
      <c r="F104" s="28" t="s">
        <v>44</v>
      </c>
      <c r="G104" s="9">
        <v>6</v>
      </c>
      <c r="H104" s="59">
        <v>19</v>
      </c>
      <c r="I104" s="21">
        <v>13</v>
      </c>
      <c r="J104" s="10"/>
      <c r="K104" s="21"/>
      <c r="L104" s="10"/>
      <c r="M104" s="21"/>
      <c r="N104" s="90">
        <f t="shared" si="9"/>
        <v>32</v>
      </c>
    </row>
    <row r="105" spans="1:14" x14ac:dyDescent="0.25">
      <c r="A105" s="15">
        <v>6</v>
      </c>
      <c r="B105" s="23" t="s">
        <v>51</v>
      </c>
      <c r="C105" s="14">
        <v>43874</v>
      </c>
      <c r="D105" s="13" t="s">
        <v>83</v>
      </c>
      <c r="E105" s="15" t="s">
        <v>86</v>
      </c>
      <c r="F105" s="28" t="s">
        <v>44</v>
      </c>
      <c r="G105" s="9">
        <v>7</v>
      </c>
      <c r="H105" s="59">
        <v>11</v>
      </c>
      <c r="I105" s="21">
        <v>17</v>
      </c>
      <c r="J105" s="10"/>
      <c r="K105" s="21"/>
      <c r="L105" s="10"/>
      <c r="M105" s="21"/>
      <c r="N105" s="90">
        <f t="shared" si="9"/>
        <v>28</v>
      </c>
    </row>
    <row r="106" spans="1:14" x14ac:dyDescent="0.25">
      <c r="A106" s="15">
        <v>7</v>
      </c>
      <c r="B106" s="23" t="s">
        <v>51</v>
      </c>
      <c r="C106" s="14">
        <v>43875</v>
      </c>
      <c r="D106" s="13" t="s">
        <v>83</v>
      </c>
      <c r="E106" s="15" t="s">
        <v>86</v>
      </c>
      <c r="F106" s="28" t="s">
        <v>44</v>
      </c>
      <c r="G106" s="9">
        <v>9</v>
      </c>
      <c r="H106" s="59">
        <v>20</v>
      </c>
      <c r="I106" s="21">
        <v>15</v>
      </c>
      <c r="J106" s="10"/>
      <c r="K106" s="21"/>
      <c r="L106" s="10"/>
      <c r="M106" s="21"/>
      <c r="N106" s="90">
        <f t="shared" si="9"/>
        <v>35</v>
      </c>
    </row>
    <row r="107" spans="1:14" x14ac:dyDescent="0.25">
      <c r="A107" s="15">
        <v>8</v>
      </c>
      <c r="B107" s="23" t="s">
        <v>51</v>
      </c>
      <c r="C107" s="14">
        <v>43885</v>
      </c>
      <c r="D107" s="13" t="s">
        <v>83</v>
      </c>
      <c r="E107" s="15" t="s">
        <v>87</v>
      </c>
      <c r="F107" s="28" t="s">
        <v>88</v>
      </c>
      <c r="G107" s="9">
        <v>6</v>
      </c>
      <c r="H107" s="59">
        <v>14</v>
      </c>
      <c r="I107" s="21">
        <v>16</v>
      </c>
      <c r="J107" s="10"/>
      <c r="K107" s="21"/>
      <c r="L107" s="10"/>
      <c r="M107" s="21"/>
      <c r="N107" s="90">
        <f t="shared" si="9"/>
        <v>30</v>
      </c>
    </row>
    <row r="108" spans="1:14" x14ac:dyDescent="0.25">
      <c r="A108" s="15">
        <v>9</v>
      </c>
      <c r="B108" s="23" t="s">
        <v>51</v>
      </c>
      <c r="C108" s="14">
        <v>43885</v>
      </c>
      <c r="D108" s="13" t="s">
        <v>83</v>
      </c>
      <c r="E108" s="15" t="s">
        <v>87</v>
      </c>
      <c r="F108" s="28" t="s">
        <v>88</v>
      </c>
      <c r="G108" s="9">
        <v>7</v>
      </c>
      <c r="H108" s="59">
        <v>17</v>
      </c>
      <c r="I108" s="21">
        <v>15</v>
      </c>
      <c r="J108" s="10"/>
      <c r="K108" s="21"/>
      <c r="L108" s="10"/>
      <c r="M108" s="21"/>
      <c r="N108" s="90">
        <f t="shared" si="9"/>
        <v>32</v>
      </c>
    </row>
    <row r="109" spans="1:14" x14ac:dyDescent="0.25">
      <c r="A109" s="15">
        <v>10</v>
      </c>
      <c r="B109" s="23" t="s">
        <v>51</v>
      </c>
      <c r="C109" s="14">
        <v>43885</v>
      </c>
      <c r="D109" s="13" t="s">
        <v>83</v>
      </c>
      <c r="E109" s="15" t="s">
        <v>87</v>
      </c>
      <c r="F109" s="28" t="s">
        <v>88</v>
      </c>
      <c r="G109" s="9">
        <v>7</v>
      </c>
      <c r="H109" s="59">
        <v>22</v>
      </c>
      <c r="I109" s="21">
        <v>12</v>
      </c>
      <c r="J109" s="10"/>
      <c r="K109" s="21"/>
      <c r="L109" s="10"/>
      <c r="M109" s="21"/>
      <c r="N109" s="90">
        <f t="shared" si="9"/>
        <v>34</v>
      </c>
    </row>
    <row r="110" spans="1:14" x14ac:dyDescent="0.25">
      <c r="A110" s="15">
        <v>11</v>
      </c>
      <c r="B110" s="23" t="s">
        <v>51</v>
      </c>
      <c r="C110" s="14">
        <v>43887</v>
      </c>
      <c r="D110" s="13" t="s">
        <v>89</v>
      </c>
      <c r="E110" s="15" t="s">
        <v>90</v>
      </c>
      <c r="F110" s="28" t="s">
        <v>91</v>
      </c>
      <c r="G110" s="9" t="s">
        <v>92</v>
      </c>
      <c r="H110" s="59"/>
      <c r="I110" s="21"/>
      <c r="J110" s="10"/>
      <c r="K110" s="21"/>
      <c r="L110" s="10">
        <v>2</v>
      </c>
      <c r="M110" s="21">
        <v>9</v>
      </c>
      <c r="N110" s="90">
        <f t="shared" si="9"/>
        <v>11</v>
      </c>
    </row>
    <row r="111" spans="1:14" x14ac:dyDescent="0.25">
      <c r="A111" s="15">
        <v>12</v>
      </c>
      <c r="B111" s="23" t="s">
        <v>51</v>
      </c>
      <c r="C111" s="14">
        <v>43887</v>
      </c>
      <c r="D111" s="13" t="s">
        <v>93</v>
      </c>
      <c r="E111" s="15" t="s">
        <v>90</v>
      </c>
      <c r="F111" s="28" t="s">
        <v>91</v>
      </c>
      <c r="G111" s="9" t="s">
        <v>94</v>
      </c>
      <c r="H111" s="59"/>
      <c r="I111" s="21"/>
      <c r="J111" s="10">
        <v>15</v>
      </c>
      <c r="K111" s="21">
        <v>14</v>
      </c>
      <c r="L111" s="10">
        <v>1</v>
      </c>
      <c r="M111" s="21">
        <v>1</v>
      </c>
      <c r="N111" s="90">
        <f t="shared" si="9"/>
        <v>31</v>
      </c>
    </row>
    <row r="112" spans="1:14" x14ac:dyDescent="0.25">
      <c r="A112" s="15">
        <v>13</v>
      </c>
      <c r="B112" s="23" t="s">
        <v>51</v>
      </c>
      <c r="C112" s="14">
        <v>43867</v>
      </c>
      <c r="D112" s="13" t="s">
        <v>122</v>
      </c>
      <c r="E112" s="15" t="s">
        <v>65</v>
      </c>
      <c r="F112" s="28" t="s">
        <v>107</v>
      </c>
      <c r="G112" s="9" t="s">
        <v>124</v>
      </c>
      <c r="H112" s="59"/>
      <c r="I112" s="21"/>
      <c r="J112" s="10"/>
      <c r="K112" s="21"/>
      <c r="L112" s="10">
        <v>13</v>
      </c>
      <c r="M112" s="21">
        <v>12</v>
      </c>
      <c r="N112" s="90">
        <f t="shared" si="9"/>
        <v>25</v>
      </c>
    </row>
    <row r="113" spans="1:14" ht="15.75" thickBot="1" x14ac:dyDescent="0.3">
      <c r="A113" s="15">
        <v>14</v>
      </c>
      <c r="B113" s="23" t="s">
        <v>51</v>
      </c>
      <c r="C113" s="14">
        <v>43885</v>
      </c>
      <c r="D113" s="13" t="s">
        <v>122</v>
      </c>
      <c r="E113" s="15" t="s">
        <v>123</v>
      </c>
      <c r="F113" s="28" t="s">
        <v>88</v>
      </c>
      <c r="G113" s="9">
        <v>11</v>
      </c>
      <c r="H113" s="59">
        <v>17</v>
      </c>
      <c r="I113" s="21">
        <v>10</v>
      </c>
      <c r="J113" s="10"/>
      <c r="K113" s="21"/>
      <c r="L113" s="10"/>
      <c r="M113" s="21"/>
      <c r="N113" s="90">
        <f t="shared" si="9"/>
        <v>27</v>
      </c>
    </row>
    <row r="114" spans="1:14" ht="16.5" thickTop="1" thickBot="1" x14ac:dyDescent="0.3">
      <c r="A114" s="15"/>
      <c r="B114" s="10" t="s">
        <v>28</v>
      </c>
      <c r="C114" s="15"/>
      <c r="D114" s="15"/>
      <c r="E114" s="15"/>
      <c r="F114" s="28"/>
      <c r="G114" s="32" t="s">
        <v>6</v>
      </c>
      <c r="H114" s="40" t="s">
        <v>25</v>
      </c>
      <c r="I114" s="126">
        <f>SUM(H100:H113,J100:J113,L100:L113)</f>
        <v>213</v>
      </c>
      <c r="J114" s="127">
        <f>SUM(J92:J93)</f>
        <v>33</v>
      </c>
      <c r="K114" s="41" t="s">
        <v>24</v>
      </c>
      <c r="L114" s="126">
        <f>SUM(I100:I113,K100:K113,M100:M113)</f>
        <v>194</v>
      </c>
      <c r="M114" s="127">
        <f>SUM(M92:M93)</f>
        <v>0</v>
      </c>
      <c r="N114" s="87">
        <f>SUM(N100:N113)</f>
        <v>407</v>
      </c>
    </row>
    <row r="115" spans="1:14" ht="16.5" thickTop="1" thickBot="1" x14ac:dyDescent="0.3">
      <c r="A115" s="15">
        <v>1</v>
      </c>
      <c r="B115" s="23" t="s">
        <v>125</v>
      </c>
      <c r="C115" s="14" t="s">
        <v>126</v>
      </c>
      <c r="D115" s="13" t="s">
        <v>127</v>
      </c>
      <c r="E115" s="15" t="s">
        <v>128</v>
      </c>
      <c r="F115" s="28" t="s">
        <v>79</v>
      </c>
      <c r="G115" s="9" t="s">
        <v>131</v>
      </c>
      <c r="H115" s="59"/>
      <c r="I115" s="21"/>
      <c r="J115" s="10"/>
      <c r="K115" s="21"/>
      <c r="L115" s="10">
        <v>1</v>
      </c>
      <c r="M115" s="21">
        <v>6</v>
      </c>
      <c r="N115" s="90">
        <f t="shared" si="9"/>
        <v>7</v>
      </c>
    </row>
    <row r="116" spans="1:14" ht="16.5" thickTop="1" thickBot="1" x14ac:dyDescent="0.3">
      <c r="A116" s="15"/>
      <c r="B116" s="10" t="s">
        <v>28</v>
      </c>
      <c r="C116" s="15"/>
      <c r="D116" s="15"/>
      <c r="E116" s="15"/>
      <c r="F116" s="28"/>
      <c r="G116" s="32" t="s">
        <v>6</v>
      </c>
      <c r="H116" s="40" t="s">
        <v>25</v>
      </c>
      <c r="I116" s="126">
        <f>SUM(H115:H115,J115:J115,L115:L115)</f>
        <v>1</v>
      </c>
      <c r="J116" s="127">
        <f>SUM(J95:J96)</f>
        <v>13</v>
      </c>
      <c r="K116" s="41" t="s">
        <v>24</v>
      </c>
      <c r="L116" s="126">
        <f>SUM(I115:I115,K115:K115,M115:M115)</f>
        <v>6</v>
      </c>
      <c r="M116" s="127">
        <f>SUM(M95:M96)</f>
        <v>17</v>
      </c>
      <c r="N116" s="87">
        <f>SUM(N115:N115)</f>
        <v>7</v>
      </c>
    </row>
    <row r="117" spans="1:14" ht="15.75" thickTop="1" x14ac:dyDescent="0.25">
      <c r="A117" s="15">
        <v>1</v>
      </c>
      <c r="B117" s="10" t="s">
        <v>12</v>
      </c>
      <c r="C117" s="13">
        <v>43865</v>
      </c>
      <c r="D117" s="15" t="s">
        <v>105</v>
      </c>
      <c r="E117" s="15" t="s">
        <v>106</v>
      </c>
      <c r="F117" s="28" t="s">
        <v>107</v>
      </c>
      <c r="G117" s="60" t="s">
        <v>108</v>
      </c>
      <c r="H117" s="75"/>
      <c r="I117" s="76"/>
      <c r="J117" s="31"/>
      <c r="K117" s="21"/>
      <c r="L117" s="31">
        <v>2</v>
      </c>
      <c r="M117" s="37">
        <v>63</v>
      </c>
      <c r="N117" s="90">
        <f>SUM(H117:M117)</f>
        <v>65</v>
      </c>
    </row>
    <row r="118" spans="1:14" x14ac:dyDescent="0.25">
      <c r="A118" s="15">
        <v>2</v>
      </c>
      <c r="B118" s="10" t="s">
        <v>12</v>
      </c>
      <c r="C118" s="13">
        <v>43866</v>
      </c>
      <c r="D118" s="15" t="s">
        <v>105</v>
      </c>
      <c r="E118" s="15" t="s">
        <v>106</v>
      </c>
      <c r="F118" s="28" t="s">
        <v>107</v>
      </c>
      <c r="G118" s="60" t="s">
        <v>109</v>
      </c>
      <c r="H118" s="10"/>
      <c r="I118" s="21"/>
      <c r="J118" s="10"/>
      <c r="K118" s="21"/>
      <c r="L118" s="10">
        <v>3</v>
      </c>
      <c r="M118" s="21">
        <v>58</v>
      </c>
      <c r="N118" s="90">
        <f t="shared" ref="N118:N133" si="10">SUM(H118:M118)</f>
        <v>61</v>
      </c>
    </row>
    <row r="119" spans="1:14" x14ac:dyDescent="0.25">
      <c r="A119" s="15">
        <v>3</v>
      </c>
      <c r="B119" s="10" t="s">
        <v>12</v>
      </c>
      <c r="C119" s="13">
        <v>43867</v>
      </c>
      <c r="D119" s="15" t="s">
        <v>105</v>
      </c>
      <c r="E119" s="15" t="s">
        <v>106</v>
      </c>
      <c r="F119" s="28" t="s">
        <v>107</v>
      </c>
      <c r="G119" s="60" t="s">
        <v>110</v>
      </c>
      <c r="H119" s="10"/>
      <c r="I119" s="21"/>
      <c r="J119" s="10"/>
      <c r="K119" s="21"/>
      <c r="L119" s="10">
        <v>2</v>
      </c>
      <c r="M119" s="21">
        <v>38</v>
      </c>
      <c r="N119" s="90">
        <f t="shared" si="10"/>
        <v>40</v>
      </c>
    </row>
    <row r="120" spans="1:14" x14ac:dyDescent="0.25">
      <c r="A120" s="15">
        <v>4</v>
      </c>
      <c r="B120" s="10" t="s">
        <v>12</v>
      </c>
      <c r="C120" s="13">
        <v>43868</v>
      </c>
      <c r="D120" s="15" t="s">
        <v>32</v>
      </c>
      <c r="E120" s="15" t="s">
        <v>118</v>
      </c>
      <c r="F120" s="28" t="s">
        <v>16</v>
      </c>
      <c r="G120" s="60">
        <v>6</v>
      </c>
      <c r="H120" s="10">
        <v>19</v>
      </c>
      <c r="I120" s="21">
        <v>16</v>
      </c>
      <c r="J120" s="10"/>
      <c r="K120" s="21"/>
      <c r="L120" s="10"/>
      <c r="M120" s="21"/>
      <c r="N120" s="90">
        <f t="shared" si="10"/>
        <v>35</v>
      </c>
    </row>
    <row r="121" spans="1:14" x14ac:dyDescent="0.25">
      <c r="A121" s="15">
        <v>5</v>
      </c>
      <c r="B121" s="10" t="s">
        <v>12</v>
      </c>
      <c r="C121" s="13">
        <v>43868</v>
      </c>
      <c r="D121" s="15" t="s">
        <v>32</v>
      </c>
      <c r="E121" s="15" t="s">
        <v>118</v>
      </c>
      <c r="F121" s="28" t="s">
        <v>16</v>
      </c>
      <c r="G121" s="60">
        <v>7</v>
      </c>
      <c r="H121" s="59">
        <v>21</v>
      </c>
      <c r="I121" s="21">
        <v>13</v>
      </c>
      <c r="J121" s="10"/>
      <c r="K121" s="21"/>
      <c r="L121" s="10"/>
      <c r="M121" s="21"/>
      <c r="N121" s="90">
        <f t="shared" si="10"/>
        <v>34</v>
      </c>
    </row>
    <row r="122" spans="1:14" x14ac:dyDescent="0.25">
      <c r="A122" s="15">
        <v>6</v>
      </c>
      <c r="B122" s="10" t="s">
        <v>12</v>
      </c>
      <c r="C122" s="13">
        <v>43868</v>
      </c>
      <c r="D122" s="15" t="s">
        <v>32</v>
      </c>
      <c r="E122" s="15" t="s">
        <v>118</v>
      </c>
      <c r="F122" s="28" t="s">
        <v>16</v>
      </c>
      <c r="G122" s="60">
        <v>8</v>
      </c>
      <c r="H122" s="59">
        <v>15</v>
      </c>
      <c r="I122" s="21">
        <v>11</v>
      </c>
      <c r="J122" s="10"/>
      <c r="K122" s="21"/>
      <c r="L122" s="10"/>
      <c r="M122" s="21"/>
      <c r="N122" s="90">
        <f t="shared" si="10"/>
        <v>26</v>
      </c>
    </row>
    <row r="123" spans="1:14" x14ac:dyDescent="0.25">
      <c r="A123" s="15">
        <v>7</v>
      </c>
      <c r="B123" s="10" t="s">
        <v>12</v>
      </c>
      <c r="C123" s="13">
        <v>43868</v>
      </c>
      <c r="D123" s="15" t="s">
        <v>32</v>
      </c>
      <c r="E123" s="15" t="s">
        <v>118</v>
      </c>
      <c r="F123" s="28" t="s">
        <v>16</v>
      </c>
      <c r="G123" s="60">
        <v>9</v>
      </c>
      <c r="H123" s="59">
        <v>8</v>
      </c>
      <c r="I123" s="21">
        <v>20</v>
      </c>
      <c r="J123" s="10"/>
      <c r="K123" s="21"/>
      <c r="L123" s="10"/>
      <c r="M123" s="21"/>
      <c r="N123" s="90">
        <f t="shared" si="10"/>
        <v>28</v>
      </c>
    </row>
    <row r="124" spans="1:14" x14ac:dyDescent="0.25">
      <c r="A124" s="15">
        <v>8</v>
      </c>
      <c r="B124" s="10" t="s">
        <v>12</v>
      </c>
      <c r="C124" s="13">
        <v>43868</v>
      </c>
      <c r="D124" s="15" t="s">
        <v>32</v>
      </c>
      <c r="E124" s="15" t="s">
        <v>118</v>
      </c>
      <c r="F124" s="28" t="s">
        <v>16</v>
      </c>
      <c r="G124" s="60">
        <v>10</v>
      </c>
      <c r="H124" s="59">
        <v>8</v>
      </c>
      <c r="I124" s="21">
        <v>14</v>
      </c>
      <c r="J124" s="10"/>
      <c r="K124" s="21"/>
      <c r="L124" s="10"/>
      <c r="M124" s="21"/>
      <c r="N124" s="90">
        <f t="shared" si="10"/>
        <v>22</v>
      </c>
    </row>
    <row r="125" spans="1:14" x14ac:dyDescent="0.25">
      <c r="A125" s="15">
        <v>9</v>
      </c>
      <c r="B125" s="10" t="s">
        <v>12</v>
      </c>
      <c r="C125" s="13">
        <v>43868</v>
      </c>
      <c r="D125" s="15" t="s">
        <v>32</v>
      </c>
      <c r="E125" s="15" t="s">
        <v>118</v>
      </c>
      <c r="F125" s="28" t="s">
        <v>16</v>
      </c>
      <c r="G125" s="60">
        <v>11</v>
      </c>
      <c r="H125" s="59">
        <v>17</v>
      </c>
      <c r="I125" s="21">
        <v>9</v>
      </c>
      <c r="J125" s="10"/>
      <c r="K125" s="21"/>
      <c r="L125" s="10"/>
      <c r="M125" s="21"/>
      <c r="N125" s="90">
        <f t="shared" si="10"/>
        <v>26</v>
      </c>
    </row>
    <row r="126" spans="1:14" x14ac:dyDescent="0.25">
      <c r="A126" s="15">
        <v>10</v>
      </c>
      <c r="B126" s="10" t="s">
        <v>12</v>
      </c>
      <c r="C126" s="13">
        <v>43880</v>
      </c>
      <c r="D126" s="15" t="s">
        <v>32</v>
      </c>
      <c r="E126" s="15" t="s">
        <v>119</v>
      </c>
      <c r="F126" s="28" t="s">
        <v>103</v>
      </c>
      <c r="G126" s="60">
        <v>6</v>
      </c>
      <c r="H126" s="59">
        <v>9</v>
      </c>
      <c r="I126" s="21">
        <v>22</v>
      </c>
      <c r="J126" s="10"/>
      <c r="K126" s="21"/>
      <c r="L126" s="10"/>
      <c r="M126" s="21"/>
      <c r="N126" s="90">
        <f t="shared" si="10"/>
        <v>31</v>
      </c>
    </row>
    <row r="127" spans="1:14" x14ac:dyDescent="0.25">
      <c r="A127" s="15">
        <v>11</v>
      </c>
      <c r="B127" s="10" t="s">
        <v>12</v>
      </c>
      <c r="C127" s="13">
        <v>43880</v>
      </c>
      <c r="D127" s="15" t="s">
        <v>32</v>
      </c>
      <c r="E127" s="15" t="s">
        <v>119</v>
      </c>
      <c r="F127" s="28" t="s">
        <v>103</v>
      </c>
      <c r="G127" s="60">
        <v>6</v>
      </c>
      <c r="H127" s="59">
        <v>13</v>
      </c>
      <c r="I127" s="21">
        <v>18</v>
      </c>
      <c r="J127" s="10"/>
      <c r="K127" s="21"/>
      <c r="L127" s="10"/>
      <c r="M127" s="21"/>
      <c r="N127" s="90">
        <f t="shared" si="10"/>
        <v>31</v>
      </c>
    </row>
    <row r="128" spans="1:14" x14ac:dyDescent="0.25">
      <c r="A128" s="15">
        <v>12</v>
      </c>
      <c r="B128" s="10" t="s">
        <v>12</v>
      </c>
      <c r="C128" s="13">
        <v>43880</v>
      </c>
      <c r="D128" s="15" t="s">
        <v>32</v>
      </c>
      <c r="E128" s="15" t="s">
        <v>119</v>
      </c>
      <c r="F128" s="28" t="s">
        <v>103</v>
      </c>
      <c r="G128" s="60">
        <v>7</v>
      </c>
      <c r="H128" s="59">
        <v>15</v>
      </c>
      <c r="I128" s="21">
        <v>16</v>
      </c>
      <c r="J128" s="10"/>
      <c r="K128" s="21"/>
      <c r="L128" s="10"/>
      <c r="M128" s="21"/>
      <c r="N128" s="90">
        <f t="shared" si="10"/>
        <v>31</v>
      </c>
    </row>
    <row r="129" spans="1:14" x14ac:dyDescent="0.25">
      <c r="A129" s="15">
        <v>13</v>
      </c>
      <c r="B129" s="10" t="s">
        <v>12</v>
      </c>
      <c r="C129" s="13">
        <v>43880</v>
      </c>
      <c r="D129" s="15" t="s">
        <v>32</v>
      </c>
      <c r="E129" s="15" t="s">
        <v>119</v>
      </c>
      <c r="F129" s="28" t="s">
        <v>103</v>
      </c>
      <c r="G129" s="60">
        <v>7</v>
      </c>
      <c r="H129" s="59">
        <v>19</v>
      </c>
      <c r="I129" s="21">
        <v>13</v>
      </c>
      <c r="J129" s="10"/>
      <c r="K129" s="21"/>
      <c r="L129" s="10"/>
      <c r="M129" s="21"/>
      <c r="N129" s="90">
        <f t="shared" si="10"/>
        <v>32</v>
      </c>
    </row>
    <row r="130" spans="1:14" x14ac:dyDescent="0.25">
      <c r="A130" s="15">
        <v>14</v>
      </c>
      <c r="B130" s="10" t="s">
        <v>12</v>
      </c>
      <c r="C130" s="13">
        <v>43881</v>
      </c>
      <c r="D130" s="15" t="s">
        <v>32</v>
      </c>
      <c r="E130" s="15" t="s">
        <v>119</v>
      </c>
      <c r="F130" s="28" t="s">
        <v>103</v>
      </c>
      <c r="G130" s="60">
        <v>9</v>
      </c>
      <c r="H130" s="59">
        <v>13</v>
      </c>
      <c r="I130" s="21">
        <v>15</v>
      </c>
      <c r="J130" s="10"/>
      <c r="K130" s="21"/>
      <c r="L130" s="10"/>
      <c r="M130" s="21"/>
      <c r="N130" s="90">
        <f t="shared" si="10"/>
        <v>28</v>
      </c>
    </row>
    <row r="131" spans="1:14" x14ac:dyDescent="0.25">
      <c r="A131" s="15">
        <v>15</v>
      </c>
      <c r="B131" s="10" t="s">
        <v>12</v>
      </c>
      <c r="C131" s="13">
        <v>43881</v>
      </c>
      <c r="D131" s="15" t="s">
        <v>32</v>
      </c>
      <c r="E131" s="15" t="s">
        <v>119</v>
      </c>
      <c r="F131" s="28" t="s">
        <v>103</v>
      </c>
      <c r="G131" s="60">
        <v>8</v>
      </c>
      <c r="H131" s="59">
        <v>15</v>
      </c>
      <c r="I131" s="21">
        <v>16</v>
      </c>
      <c r="J131" s="10"/>
      <c r="K131" s="21"/>
      <c r="L131" s="10"/>
      <c r="M131" s="21"/>
      <c r="N131" s="90">
        <f t="shared" si="10"/>
        <v>31</v>
      </c>
    </row>
    <row r="132" spans="1:14" x14ac:dyDescent="0.25">
      <c r="A132" s="15">
        <v>16</v>
      </c>
      <c r="B132" s="10" t="s">
        <v>12</v>
      </c>
      <c r="C132" s="13">
        <v>43881</v>
      </c>
      <c r="D132" s="15" t="s">
        <v>32</v>
      </c>
      <c r="E132" s="15" t="s">
        <v>119</v>
      </c>
      <c r="F132" s="28" t="s">
        <v>103</v>
      </c>
      <c r="G132" s="60">
        <v>7</v>
      </c>
      <c r="H132" s="59">
        <v>21</v>
      </c>
      <c r="I132" s="21">
        <v>13</v>
      </c>
      <c r="J132" s="10"/>
      <c r="K132" s="21"/>
      <c r="L132" s="10"/>
      <c r="M132" s="21"/>
      <c r="N132" s="90">
        <f t="shared" si="10"/>
        <v>34</v>
      </c>
    </row>
    <row r="133" spans="1:14" ht="15.75" thickBot="1" x14ac:dyDescent="0.3">
      <c r="A133" s="15">
        <v>17</v>
      </c>
      <c r="B133" s="10" t="s">
        <v>12</v>
      </c>
      <c r="C133" s="13">
        <v>43882</v>
      </c>
      <c r="D133" s="15" t="s">
        <v>105</v>
      </c>
      <c r="E133" s="15" t="s">
        <v>120</v>
      </c>
      <c r="F133" s="28" t="s">
        <v>17</v>
      </c>
      <c r="G133" s="60" t="s">
        <v>121</v>
      </c>
      <c r="H133" s="59"/>
      <c r="I133" s="21"/>
      <c r="J133" s="10"/>
      <c r="K133" s="21"/>
      <c r="L133" s="10">
        <v>2</v>
      </c>
      <c r="M133" s="21">
        <v>25</v>
      </c>
      <c r="N133" s="90">
        <f t="shared" si="10"/>
        <v>27</v>
      </c>
    </row>
    <row r="134" spans="1:14" ht="16.5" thickTop="1" thickBot="1" x14ac:dyDescent="0.3">
      <c r="A134" s="15"/>
      <c r="B134" s="10" t="s">
        <v>28</v>
      </c>
      <c r="C134" s="15"/>
      <c r="D134" s="15"/>
      <c r="E134" s="15"/>
      <c r="F134" s="28"/>
      <c r="G134" s="32" t="s">
        <v>6</v>
      </c>
      <c r="H134" s="40" t="s">
        <v>25</v>
      </c>
      <c r="I134" s="126">
        <f>SUM(H117:H133,J117:J133,L117:L133)</f>
        <v>202</v>
      </c>
      <c r="J134" s="127">
        <f>SUM(J97:J98)</f>
        <v>181</v>
      </c>
      <c r="K134" s="41" t="s">
        <v>24</v>
      </c>
      <c r="L134" s="126">
        <f>SUM(I117:I133,K117:K133,M117:M133)</f>
        <v>380</v>
      </c>
      <c r="M134" s="127">
        <f>SUM(M97:M98)</f>
        <v>24</v>
      </c>
      <c r="N134" s="87">
        <f>SUM(N117:N133)</f>
        <v>582</v>
      </c>
    </row>
    <row r="135" spans="1:14" ht="22.5" thickTop="1" thickBot="1" x14ac:dyDescent="0.4">
      <c r="A135">
        <f>SUM(A80,A96,A98,A113,A115,A133)</f>
        <v>54</v>
      </c>
      <c r="B135" s="88" t="s">
        <v>132</v>
      </c>
      <c r="E135" s="12"/>
      <c r="F135" s="130" t="s">
        <v>21</v>
      </c>
      <c r="G135" s="131"/>
      <c r="H135" s="38">
        <f>SUM(H73,H75:H80,H82:H96,H98:H98,H100:H113,H115,H117:H133)</f>
        <v>427</v>
      </c>
      <c r="I135" s="38">
        <f t="shared" ref="I135:M135" si="11">SUM(I73,I75:I80,I82:I96,I98:I98,I100:I113,I115,I117:I133)</f>
        <v>421</v>
      </c>
      <c r="J135" s="38">
        <f t="shared" si="11"/>
        <v>238</v>
      </c>
      <c r="K135" s="38">
        <f t="shared" si="11"/>
        <v>319</v>
      </c>
      <c r="L135" s="38">
        <f t="shared" si="11"/>
        <v>38</v>
      </c>
      <c r="M135" s="38">
        <f t="shared" si="11"/>
        <v>262</v>
      </c>
      <c r="N135" s="89">
        <f>SUM(N74,N81,N97,N99,N114,N116,N134)</f>
        <v>1705</v>
      </c>
    </row>
    <row r="136" spans="1:14" ht="16.5" thickTop="1" thickBot="1" x14ac:dyDescent="0.3">
      <c r="G136" s="3"/>
      <c r="H136" s="3"/>
      <c r="I136" s="3"/>
      <c r="J136" s="3"/>
      <c r="K136" s="3"/>
      <c r="L136" s="3"/>
    </row>
    <row r="137" spans="1:14" ht="16.5" thickTop="1" thickBot="1" x14ac:dyDescent="0.3">
      <c r="B137" s="55"/>
      <c r="F137" s="12"/>
      <c r="G137" s="120" t="s">
        <v>10</v>
      </c>
      <c r="H137" s="121"/>
      <c r="I137" s="121"/>
      <c r="J137" s="121"/>
      <c r="K137" s="121"/>
      <c r="L137" s="122"/>
      <c r="M137" s="25"/>
      <c r="N137" s="94">
        <f>SUM(H135,J135,L135)</f>
        <v>703</v>
      </c>
    </row>
    <row r="138" spans="1:14" ht="16.5" thickTop="1" thickBot="1" x14ac:dyDescent="0.3">
      <c r="B138" s="55"/>
      <c r="F138" s="12"/>
      <c r="G138" s="123" t="s">
        <v>11</v>
      </c>
      <c r="H138" s="124"/>
      <c r="I138" s="124"/>
      <c r="J138" s="124"/>
      <c r="K138" s="124"/>
      <c r="L138" s="125"/>
      <c r="M138" s="26"/>
      <c r="N138" s="95">
        <f>SUM(I135,K135,M135)</f>
        <v>1002</v>
      </c>
    </row>
    <row r="139" spans="1:14" ht="15.75" thickTop="1" x14ac:dyDescent="0.25"/>
    <row r="141" spans="1:14" ht="20.25" x14ac:dyDescent="0.3">
      <c r="B141" s="137" t="s">
        <v>0</v>
      </c>
      <c r="C141" s="137"/>
      <c r="D141" s="137"/>
      <c r="E141" s="137"/>
      <c r="F141" s="137"/>
      <c r="G141" s="137"/>
      <c r="H141" s="137"/>
      <c r="I141" s="4"/>
      <c r="J141" s="4"/>
      <c r="K141" s="4"/>
      <c r="L141" s="4"/>
      <c r="M141" s="4"/>
      <c r="N141" s="4"/>
    </row>
    <row r="142" spans="1:14" ht="15.75" x14ac:dyDescent="0.25">
      <c r="A142" s="7"/>
      <c r="B142" s="138" t="s">
        <v>1</v>
      </c>
      <c r="C142" s="138"/>
      <c r="D142" s="138"/>
      <c r="E142" s="138"/>
      <c r="F142" s="138"/>
      <c r="G142" s="138"/>
      <c r="H142" s="138"/>
      <c r="I142" s="5"/>
      <c r="J142" s="5"/>
      <c r="K142" s="5"/>
      <c r="L142" s="5"/>
      <c r="M142" s="5"/>
      <c r="N142" s="5"/>
    </row>
    <row r="143" spans="1:14" ht="15.75" x14ac:dyDescent="0.25">
      <c r="A143" s="7"/>
      <c r="B143" s="139" t="s">
        <v>34</v>
      </c>
      <c r="C143" s="139"/>
      <c r="D143" s="139"/>
      <c r="E143" s="139"/>
      <c r="F143" s="139"/>
      <c r="G143" s="139"/>
      <c r="H143" s="139"/>
      <c r="I143" s="7"/>
      <c r="J143" s="7"/>
      <c r="K143" s="7"/>
      <c r="L143" s="7"/>
      <c r="M143" s="8"/>
      <c r="N143" s="8"/>
    </row>
    <row r="144" spans="1:14" ht="16.5" thickBot="1" x14ac:dyDescent="0.3">
      <c r="A144" s="7"/>
      <c r="B144" s="139" t="s">
        <v>133</v>
      </c>
      <c r="C144" s="139"/>
      <c r="D144" s="139"/>
      <c r="E144" s="139"/>
      <c r="F144" s="139"/>
      <c r="G144" s="139"/>
      <c r="H144" s="139"/>
      <c r="I144" s="8"/>
      <c r="J144" s="8"/>
      <c r="K144" s="8"/>
      <c r="L144" s="8"/>
      <c r="M144" s="8"/>
      <c r="N144" s="8"/>
    </row>
    <row r="145" spans="1:16" ht="16.5" thickTop="1" thickBot="1" x14ac:dyDescent="0.3">
      <c r="A145" s="140" t="s">
        <v>72</v>
      </c>
      <c r="B145" s="140" t="s">
        <v>15</v>
      </c>
      <c r="C145" s="140" t="s">
        <v>2</v>
      </c>
      <c r="D145" s="140" t="s">
        <v>3</v>
      </c>
      <c r="E145" s="140" t="s">
        <v>4</v>
      </c>
      <c r="F145" s="142" t="s">
        <v>7</v>
      </c>
      <c r="G145" s="140" t="s">
        <v>5</v>
      </c>
      <c r="H145" s="134" t="s">
        <v>20</v>
      </c>
      <c r="I145" s="134"/>
      <c r="J145" s="132" t="s">
        <v>19</v>
      </c>
      <c r="K145" s="133"/>
      <c r="L145" s="134" t="s">
        <v>18</v>
      </c>
      <c r="M145" s="134"/>
      <c r="N145" s="135" t="s">
        <v>6</v>
      </c>
    </row>
    <row r="146" spans="1:16" ht="16.5" thickTop="1" thickBot="1" x14ac:dyDescent="0.3">
      <c r="A146" s="141"/>
      <c r="B146" s="141"/>
      <c r="C146" s="141"/>
      <c r="D146" s="141"/>
      <c r="E146" s="141"/>
      <c r="F146" s="143"/>
      <c r="G146" s="141"/>
      <c r="H146" s="29" t="s">
        <v>8</v>
      </c>
      <c r="I146" s="35" t="s">
        <v>9</v>
      </c>
      <c r="J146" s="19" t="s">
        <v>8</v>
      </c>
      <c r="K146" s="20" t="s">
        <v>9</v>
      </c>
      <c r="L146" s="29" t="s">
        <v>8</v>
      </c>
      <c r="M146" s="35" t="s">
        <v>9</v>
      </c>
      <c r="N146" s="136"/>
    </row>
    <row r="147" spans="1:16" ht="16.5" thickTop="1" thickBot="1" x14ac:dyDescent="0.3">
      <c r="A147" s="16"/>
      <c r="B147" s="56" t="s">
        <v>31</v>
      </c>
      <c r="C147" s="18"/>
      <c r="D147" s="17" t="s">
        <v>73</v>
      </c>
      <c r="E147" s="16"/>
      <c r="F147" s="27" t="s">
        <v>74</v>
      </c>
      <c r="G147" s="11"/>
      <c r="H147" s="30"/>
      <c r="I147" s="36"/>
      <c r="J147" s="33"/>
      <c r="K147" s="24"/>
      <c r="L147" s="30"/>
      <c r="M147" s="36"/>
      <c r="N147" s="91">
        <f>SUM(H147:M147)</f>
        <v>0</v>
      </c>
      <c r="P147" s="85"/>
    </row>
    <row r="148" spans="1:16" ht="16.5" thickTop="1" thickBot="1" x14ac:dyDescent="0.3">
      <c r="A148" s="15"/>
      <c r="B148" s="10" t="s">
        <v>28</v>
      </c>
      <c r="C148" s="15"/>
      <c r="D148" s="13"/>
      <c r="E148" s="15"/>
      <c r="F148" s="28"/>
      <c r="G148" s="32" t="s">
        <v>6</v>
      </c>
      <c r="H148" s="40" t="s">
        <v>25</v>
      </c>
      <c r="I148" s="126">
        <f>SUM(H147:H147,J147:J147,L147:L147)</f>
        <v>0</v>
      </c>
      <c r="J148" s="127">
        <f>SUM(J144:J146)</f>
        <v>0</v>
      </c>
      <c r="K148" s="41" t="s">
        <v>24</v>
      </c>
      <c r="L148" s="126">
        <f>SUM(I147:I147,K147:K147,M147:M147)</f>
        <v>0</v>
      </c>
      <c r="M148" s="127">
        <f>SUM(M144:M146)</f>
        <v>0</v>
      </c>
      <c r="N148" s="87">
        <f>SUM(N147:N147)</f>
        <v>0</v>
      </c>
    </row>
    <row r="149" spans="1:16" ht="15.75" thickTop="1" x14ac:dyDescent="0.25">
      <c r="A149" s="16">
        <v>1</v>
      </c>
      <c r="B149" s="56" t="s">
        <v>75</v>
      </c>
      <c r="C149" s="18">
        <v>43892</v>
      </c>
      <c r="D149" s="17" t="s">
        <v>134</v>
      </c>
      <c r="E149" s="16" t="s">
        <v>112</v>
      </c>
      <c r="F149" s="27" t="s">
        <v>88</v>
      </c>
      <c r="G149" s="11">
        <v>14</v>
      </c>
      <c r="H149" s="30"/>
      <c r="I149" s="36"/>
      <c r="J149" s="33">
        <v>5</v>
      </c>
      <c r="K149" s="24">
        <v>11</v>
      </c>
      <c r="L149" s="30"/>
      <c r="M149" s="36"/>
      <c r="N149" s="91">
        <f>SUM(H149:M149)</f>
        <v>16</v>
      </c>
    </row>
    <row r="150" spans="1:16" x14ac:dyDescent="0.25">
      <c r="A150" s="16">
        <v>2</v>
      </c>
      <c r="B150" s="56" t="s">
        <v>75</v>
      </c>
      <c r="C150" s="18">
        <v>43892</v>
      </c>
      <c r="D150" s="17" t="s">
        <v>135</v>
      </c>
      <c r="E150" s="16" t="s">
        <v>136</v>
      </c>
      <c r="F150" s="27" t="s">
        <v>33</v>
      </c>
      <c r="G150" s="11" t="s">
        <v>137</v>
      </c>
      <c r="H150" s="30"/>
      <c r="I150" s="36"/>
      <c r="J150" s="33"/>
      <c r="K150" s="24"/>
      <c r="L150" s="30">
        <v>16</v>
      </c>
      <c r="M150" s="36">
        <v>4</v>
      </c>
      <c r="N150" s="91">
        <f t="shared" ref="N150:N160" si="12">SUM(H150:M150)</f>
        <v>20</v>
      </c>
    </row>
    <row r="151" spans="1:16" x14ac:dyDescent="0.25">
      <c r="A151" s="16">
        <v>3</v>
      </c>
      <c r="B151" s="56" t="s">
        <v>75</v>
      </c>
      <c r="C151" s="18">
        <v>43892</v>
      </c>
      <c r="D151" s="17" t="s">
        <v>111</v>
      </c>
      <c r="E151" s="16" t="s">
        <v>136</v>
      </c>
      <c r="F151" s="27" t="s">
        <v>33</v>
      </c>
      <c r="G151" s="11">
        <v>14</v>
      </c>
      <c r="H151" s="30"/>
      <c r="I151" s="36"/>
      <c r="J151" s="33">
        <v>17</v>
      </c>
      <c r="K151" s="24">
        <v>18</v>
      </c>
      <c r="L151" s="30"/>
      <c r="M151" s="36"/>
      <c r="N151" s="91">
        <f t="shared" si="12"/>
        <v>35</v>
      </c>
    </row>
    <row r="152" spans="1:16" x14ac:dyDescent="0.25">
      <c r="A152" s="16">
        <v>4</v>
      </c>
      <c r="B152" s="56" t="s">
        <v>75</v>
      </c>
      <c r="C152" s="18">
        <v>43894</v>
      </c>
      <c r="D152" s="17" t="s">
        <v>139</v>
      </c>
      <c r="E152" s="16" t="s">
        <v>136</v>
      </c>
      <c r="F152" s="27" t="s">
        <v>33</v>
      </c>
      <c r="G152" s="11">
        <v>14</v>
      </c>
      <c r="H152" s="10"/>
      <c r="I152" s="37"/>
      <c r="J152" s="10">
        <v>17</v>
      </c>
      <c r="K152" s="21">
        <v>18</v>
      </c>
      <c r="L152" s="31"/>
      <c r="M152" s="21"/>
      <c r="N152" s="91">
        <f t="shared" si="12"/>
        <v>35</v>
      </c>
    </row>
    <row r="153" spans="1:16" x14ac:dyDescent="0.25">
      <c r="A153" s="16">
        <v>5</v>
      </c>
      <c r="B153" s="56" t="s">
        <v>75</v>
      </c>
      <c r="C153" s="18">
        <v>43894</v>
      </c>
      <c r="D153" s="17" t="s">
        <v>115</v>
      </c>
      <c r="E153" s="16" t="s">
        <v>136</v>
      </c>
      <c r="F153" s="27" t="s">
        <v>33</v>
      </c>
      <c r="G153" s="11">
        <v>14</v>
      </c>
      <c r="H153" s="30"/>
      <c r="I153" s="36"/>
      <c r="J153" s="10">
        <v>17</v>
      </c>
      <c r="K153" s="21">
        <v>18</v>
      </c>
      <c r="L153" s="30"/>
      <c r="M153" s="36"/>
      <c r="N153" s="91">
        <f t="shared" si="12"/>
        <v>35</v>
      </c>
    </row>
    <row r="154" spans="1:16" x14ac:dyDescent="0.25">
      <c r="A154" s="16">
        <v>6</v>
      </c>
      <c r="B154" s="56" t="s">
        <v>75</v>
      </c>
      <c r="C154" s="18">
        <v>43895</v>
      </c>
      <c r="D154" s="17" t="s">
        <v>129</v>
      </c>
      <c r="E154" s="16" t="s">
        <v>136</v>
      </c>
      <c r="F154" s="27" t="s">
        <v>33</v>
      </c>
      <c r="G154" s="11">
        <v>14</v>
      </c>
      <c r="H154" s="30"/>
      <c r="I154" s="36"/>
      <c r="J154" s="10">
        <v>17</v>
      </c>
      <c r="K154" s="21">
        <v>18</v>
      </c>
      <c r="L154" s="31"/>
      <c r="M154" s="21"/>
      <c r="N154" s="91">
        <f t="shared" si="12"/>
        <v>35</v>
      </c>
    </row>
    <row r="155" spans="1:16" x14ac:dyDescent="0.25">
      <c r="A155" s="16">
        <v>7</v>
      </c>
      <c r="B155" s="56" t="s">
        <v>75</v>
      </c>
      <c r="C155" s="18">
        <v>43896</v>
      </c>
      <c r="D155" s="17" t="s">
        <v>134</v>
      </c>
      <c r="E155" s="16" t="s">
        <v>136</v>
      </c>
      <c r="F155" s="27" t="s">
        <v>33</v>
      </c>
      <c r="G155" s="11">
        <v>14</v>
      </c>
      <c r="H155" s="30"/>
      <c r="I155" s="36"/>
      <c r="J155" s="10">
        <v>17</v>
      </c>
      <c r="K155" s="21">
        <v>18</v>
      </c>
      <c r="L155" s="30"/>
      <c r="M155" s="36"/>
      <c r="N155" s="91">
        <f t="shared" si="12"/>
        <v>35</v>
      </c>
    </row>
    <row r="156" spans="1:16" x14ac:dyDescent="0.25">
      <c r="A156" s="16">
        <v>8</v>
      </c>
      <c r="B156" s="56" t="s">
        <v>75</v>
      </c>
      <c r="C156" s="18">
        <v>43900</v>
      </c>
      <c r="D156" s="17" t="s">
        <v>111</v>
      </c>
      <c r="E156" s="16" t="s">
        <v>140</v>
      </c>
      <c r="F156" s="27" t="s">
        <v>141</v>
      </c>
      <c r="G156" s="11">
        <v>13</v>
      </c>
      <c r="H156" s="30"/>
      <c r="I156" s="36"/>
      <c r="J156" s="33">
        <v>21</v>
      </c>
      <c r="K156" s="24">
        <v>15</v>
      </c>
      <c r="L156" s="30"/>
      <c r="M156" s="36"/>
      <c r="N156" s="91">
        <f t="shared" si="12"/>
        <v>36</v>
      </c>
    </row>
    <row r="157" spans="1:16" x14ac:dyDescent="0.25">
      <c r="A157" s="16">
        <v>9</v>
      </c>
      <c r="B157" s="56" t="s">
        <v>75</v>
      </c>
      <c r="C157" s="18">
        <v>43900</v>
      </c>
      <c r="D157" s="17" t="s">
        <v>142</v>
      </c>
      <c r="E157" s="16" t="s">
        <v>140</v>
      </c>
      <c r="F157" s="27" t="s">
        <v>141</v>
      </c>
      <c r="G157" s="11">
        <v>13</v>
      </c>
      <c r="H157" s="10"/>
      <c r="I157" s="37"/>
      <c r="J157" s="10">
        <v>21</v>
      </c>
      <c r="K157" s="21">
        <v>15</v>
      </c>
      <c r="L157" s="31"/>
      <c r="M157" s="21"/>
      <c r="N157" s="91">
        <f t="shared" si="12"/>
        <v>36</v>
      </c>
    </row>
    <row r="158" spans="1:16" x14ac:dyDescent="0.25">
      <c r="A158" s="16">
        <v>10</v>
      </c>
      <c r="B158" s="56" t="s">
        <v>75</v>
      </c>
      <c r="C158" s="18">
        <v>43901</v>
      </c>
      <c r="D158" s="17" t="s">
        <v>139</v>
      </c>
      <c r="E158" s="16" t="s">
        <v>140</v>
      </c>
      <c r="F158" s="27" t="s">
        <v>141</v>
      </c>
      <c r="G158" s="11">
        <v>13</v>
      </c>
      <c r="H158" s="30"/>
      <c r="I158" s="36"/>
      <c r="J158" s="10">
        <v>21</v>
      </c>
      <c r="K158" s="21">
        <v>15</v>
      </c>
      <c r="L158" s="30"/>
      <c r="M158" s="36"/>
      <c r="N158" s="91">
        <f t="shared" si="12"/>
        <v>36</v>
      </c>
    </row>
    <row r="159" spans="1:16" x14ac:dyDescent="0.25">
      <c r="A159" s="16">
        <v>11</v>
      </c>
      <c r="B159" s="56" t="s">
        <v>75</v>
      </c>
      <c r="C159" s="18">
        <v>43901</v>
      </c>
      <c r="D159" s="17" t="s">
        <v>143</v>
      </c>
      <c r="E159" s="16" t="s">
        <v>140</v>
      </c>
      <c r="F159" s="27" t="s">
        <v>141</v>
      </c>
      <c r="G159" s="11">
        <v>13</v>
      </c>
      <c r="H159" s="30"/>
      <c r="I159" s="36"/>
      <c r="J159" s="10">
        <v>21</v>
      </c>
      <c r="K159" s="21">
        <v>15</v>
      </c>
      <c r="L159" s="30"/>
      <c r="M159" s="36"/>
      <c r="N159" s="91">
        <f t="shared" si="12"/>
        <v>36</v>
      </c>
    </row>
    <row r="160" spans="1:16" ht="15.75" thickBot="1" x14ac:dyDescent="0.3">
      <c r="A160" s="16">
        <v>12</v>
      </c>
      <c r="B160" s="56" t="s">
        <v>75</v>
      </c>
      <c r="C160" s="18">
        <v>43902</v>
      </c>
      <c r="D160" s="17" t="s">
        <v>144</v>
      </c>
      <c r="E160" s="16" t="s">
        <v>140</v>
      </c>
      <c r="F160" s="27" t="s">
        <v>141</v>
      </c>
      <c r="G160" s="11">
        <v>13</v>
      </c>
      <c r="H160" s="59"/>
      <c r="I160" s="21"/>
      <c r="J160" s="10">
        <v>21</v>
      </c>
      <c r="K160" s="21">
        <v>15</v>
      </c>
      <c r="L160" s="10"/>
      <c r="M160" s="21"/>
      <c r="N160" s="91">
        <f t="shared" si="12"/>
        <v>36</v>
      </c>
    </row>
    <row r="161" spans="1:14" ht="16.5" thickTop="1" thickBot="1" x14ac:dyDescent="0.3">
      <c r="A161" s="16"/>
      <c r="B161" s="56"/>
      <c r="C161" s="18"/>
      <c r="D161" s="15"/>
      <c r="E161" s="15"/>
      <c r="F161" s="15"/>
      <c r="G161" s="78" t="s">
        <v>6</v>
      </c>
      <c r="H161" s="79" t="s">
        <v>25</v>
      </c>
      <c r="I161" s="128">
        <f>SUM(H149:H160,J149:J160,L149:L160)</f>
        <v>211</v>
      </c>
      <c r="J161" s="129"/>
      <c r="K161" s="80" t="s">
        <v>24</v>
      </c>
      <c r="L161" s="128">
        <f>SUM(I149:I160,K149:K160,M149:M160)</f>
        <v>180</v>
      </c>
      <c r="M161" s="129"/>
      <c r="N161" s="81">
        <f>SUM(N149:N160)</f>
        <v>391</v>
      </c>
    </row>
    <row r="162" spans="1:14" ht="15.75" thickTop="1" x14ac:dyDescent="0.25">
      <c r="A162" s="16">
        <v>1</v>
      </c>
      <c r="B162" s="56" t="s">
        <v>35</v>
      </c>
      <c r="C162" s="18">
        <v>43893</v>
      </c>
      <c r="D162" s="17" t="s">
        <v>145</v>
      </c>
      <c r="E162" s="16" t="s">
        <v>146</v>
      </c>
      <c r="F162" s="28" t="s">
        <v>147</v>
      </c>
      <c r="G162" s="9">
        <v>11</v>
      </c>
      <c r="H162" s="59">
        <v>13</v>
      </c>
      <c r="I162" s="21">
        <v>9</v>
      </c>
      <c r="J162" s="10"/>
      <c r="K162" s="21"/>
      <c r="L162" s="10"/>
      <c r="M162" s="21"/>
      <c r="N162" s="90">
        <f t="shared" ref="N162" si="13">SUM(H162:M162)</f>
        <v>22</v>
      </c>
    </row>
    <row r="163" spans="1:14" ht="15.75" thickBot="1" x14ac:dyDescent="0.3">
      <c r="A163" s="16">
        <v>2</v>
      </c>
      <c r="B163" s="56" t="s">
        <v>35</v>
      </c>
      <c r="C163" s="18">
        <v>43893</v>
      </c>
      <c r="D163" s="17" t="s">
        <v>145</v>
      </c>
      <c r="E163" s="16" t="s">
        <v>146</v>
      </c>
      <c r="F163" s="28" t="s">
        <v>147</v>
      </c>
      <c r="G163" s="11">
        <v>11</v>
      </c>
      <c r="H163" s="59">
        <v>17</v>
      </c>
      <c r="I163" s="21">
        <v>11</v>
      </c>
      <c r="J163" s="10"/>
      <c r="K163" s="21"/>
      <c r="L163" s="10"/>
      <c r="M163" s="21"/>
      <c r="N163" s="90">
        <f>SUM(H163:M163)</f>
        <v>28</v>
      </c>
    </row>
    <row r="164" spans="1:14" ht="16.5" thickTop="1" thickBot="1" x14ac:dyDescent="0.3">
      <c r="A164" s="16"/>
      <c r="B164" s="56"/>
      <c r="C164" s="18"/>
      <c r="D164" s="15"/>
      <c r="E164" s="15"/>
      <c r="F164" s="15"/>
      <c r="G164" s="78" t="s">
        <v>6</v>
      </c>
      <c r="H164" s="79" t="s">
        <v>25</v>
      </c>
      <c r="I164" s="128">
        <f>SUM(H162:H163,J162:J163,L162:L163)</f>
        <v>30</v>
      </c>
      <c r="J164" s="129"/>
      <c r="K164" s="80" t="s">
        <v>24</v>
      </c>
      <c r="L164" s="128">
        <f>SUM(I162:I163,K162:K163,M162:M163)</f>
        <v>20</v>
      </c>
      <c r="M164" s="129"/>
      <c r="N164" s="81">
        <f>SUM(N162:N163)</f>
        <v>50</v>
      </c>
    </row>
    <row r="165" spans="1:14" ht="16.5" thickTop="1" thickBot="1" x14ac:dyDescent="0.3">
      <c r="A165" s="15">
        <v>1</v>
      </c>
      <c r="B165" s="23" t="s">
        <v>22</v>
      </c>
      <c r="C165" s="18">
        <v>43893</v>
      </c>
      <c r="D165" s="17" t="s">
        <v>138</v>
      </c>
      <c r="E165" s="16" t="s">
        <v>136</v>
      </c>
      <c r="F165" s="27" t="s">
        <v>33</v>
      </c>
      <c r="G165" s="9">
        <v>14</v>
      </c>
      <c r="H165" s="31"/>
      <c r="I165" s="37"/>
      <c r="J165" s="10">
        <v>9</v>
      </c>
      <c r="K165" s="21">
        <v>12</v>
      </c>
      <c r="L165" s="31"/>
      <c r="M165" s="37"/>
      <c r="N165" s="90">
        <f t="shared" ref="N165" si="14">SUM(H165:M165)</f>
        <v>21</v>
      </c>
    </row>
    <row r="166" spans="1:14" ht="16.5" thickTop="1" thickBot="1" x14ac:dyDescent="0.3">
      <c r="A166" s="15"/>
      <c r="B166" s="10" t="s">
        <v>28</v>
      </c>
      <c r="C166" s="15"/>
      <c r="D166" s="13"/>
      <c r="E166" s="15"/>
      <c r="F166" s="28"/>
      <c r="G166" s="32" t="s">
        <v>6</v>
      </c>
      <c r="H166" s="40" t="s">
        <v>25</v>
      </c>
      <c r="I166" s="126">
        <f>SUM(H165:H165,J165:J165,L165:L165)</f>
        <v>9</v>
      </c>
      <c r="J166" s="127">
        <f>SUM(J165:J165)</f>
        <v>9</v>
      </c>
      <c r="K166" s="41" t="s">
        <v>24</v>
      </c>
      <c r="L166" s="126">
        <f>SUM(I165:I165,K165:K165,M165:M165)</f>
        <v>12</v>
      </c>
      <c r="M166" s="127">
        <f>SUM(M165:M165)</f>
        <v>0</v>
      </c>
      <c r="N166" s="87">
        <f>SUM(N165:N165)</f>
        <v>21</v>
      </c>
    </row>
    <row r="167" spans="1:14" ht="15.75" thickTop="1" x14ac:dyDescent="0.25">
      <c r="A167" s="15">
        <v>1</v>
      </c>
      <c r="B167" s="53" t="s">
        <v>13</v>
      </c>
      <c r="C167" s="13">
        <v>43904</v>
      </c>
      <c r="D167" s="13" t="s">
        <v>148</v>
      </c>
      <c r="E167" s="15" t="s">
        <v>65</v>
      </c>
      <c r="F167" s="28" t="s">
        <v>149</v>
      </c>
      <c r="G167" s="60" t="s">
        <v>150</v>
      </c>
      <c r="H167" s="75">
        <v>14</v>
      </c>
      <c r="I167" s="76">
        <v>10</v>
      </c>
      <c r="J167" s="31">
        <v>1</v>
      </c>
      <c r="K167" s="21"/>
      <c r="L167" s="31"/>
      <c r="M167" s="37"/>
      <c r="N167" s="90">
        <f>SUM(H167:M167)</f>
        <v>25</v>
      </c>
    </row>
    <row r="168" spans="1:14" x14ac:dyDescent="0.25">
      <c r="A168" s="15">
        <v>2</v>
      </c>
      <c r="B168" s="53" t="s">
        <v>13</v>
      </c>
      <c r="C168" s="13">
        <v>43905</v>
      </c>
      <c r="D168" s="13" t="s">
        <v>148</v>
      </c>
      <c r="E168" s="15" t="s">
        <v>65</v>
      </c>
      <c r="F168" s="28" t="s">
        <v>149</v>
      </c>
      <c r="G168" s="60" t="s">
        <v>151</v>
      </c>
      <c r="H168" s="10">
        <v>7</v>
      </c>
      <c r="I168" s="21">
        <v>14</v>
      </c>
      <c r="J168" s="10">
        <v>1</v>
      </c>
      <c r="K168" s="21">
        <v>3</v>
      </c>
      <c r="L168" s="10"/>
      <c r="M168" s="21"/>
      <c r="N168" s="90">
        <f>SUM(H168:M168)</f>
        <v>25</v>
      </c>
    </row>
    <row r="169" spans="1:14" x14ac:dyDescent="0.25">
      <c r="A169" s="15">
        <v>3</v>
      </c>
      <c r="B169" s="53" t="s">
        <v>13</v>
      </c>
      <c r="C169" s="13">
        <v>43905</v>
      </c>
      <c r="D169" s="13" t="s">
        <v>148</v>
      </c>
      <c r="E169" s="15" t="s">
        <v>65</v>
      </c>
      <c r="F169" s="28" t="s">
        <v>149</v>
      </c>
      <c r="G169" s="60" t="s">
        <v>152</v>
      </c>
      <c r="H169" s="10">
        <v>17</v>
      </c>
      <c r="I169" s="21">
        <v>7</v>
      </c>
      <c r="J169" s="10">
        <v>1</v>
      </c>
      <c r="K169" s="21"/>
      <c r="L169" s="10"/>
      <c r="M169" s="21"/>
      <c r="N169" s="90">
        <f t="shared" ref="N169:N171" si="15">SUM(H169:M169)</f>
        <v>25</v>
      </c>
    </row>
    <row r="170" spans="1:14" x14ac:dyDescent="0.25">
      <c r="A170" s="15">
        <v>4</v>
      </c>
      <c r="B170" s="53" t="s">
        <v>13</v>
      </c>
      <c r="C170" s="13">
        <v>43905</v>
      </c>
      <c r="D170" s="13" t="s">
        <v>148</v>
      </c>
      <c r="E170" s="15" t="s">
        <v>65</v>
      </c>
      <c r="F170" s="28" t="s">
        <v>149</v>
      </c>
      <c r="G170" s="60" t="s">
        <v>153</v>
      </c>
      <c r="H170" s="10">
        <v>12</v>
      </c>
      <c r="I170" s="21">
        <v>8</v>
      </c>
      <c r="J170" s="10"/>
      <c r="K170" s="21">
        <v>1</v>
      </c>
      <c r="L170" s="10"/>
      <c r="M170" s="21"/>
      <c r="N170" s="90">
        <f t="shared" si="15"/>
        <v>21</v>
      </c>
    </row>
    <row r="171" spans="1:14" x14ac:dyDescent="0.25">
      <c r="A171" s="15">
        <v>5</v>
      </c>
      <c r="B171" s="53" t="s">
        <v>13</v>
      </c>
      <c r="C171" s="13">
        <v>43905</v>
      </c>
      <c r="D171" s="13" t="s">
        <v>148</v>
      </c>
      <c r="E171" s="15" t="s">
        <v>65</v>
      </c>
      <c r="F171" s="28" t="s">
        <v>149</v>
      </c>
      <c r="G171" s="60" t="s">
        <v>151</v>
      </c>
      <c r="H171" s="10">
        <v>5</v>
      </c>
      <c r="I171" s="21">
        <v>8</v>
      </c>
      <c r="J171" s="10">
        <v>2</v>
      </c>
      <c r="K171" s="21">
        <v>2</v>
      </c>
      <c r="L171" s="10"/>
      <c r="M171" s="21"/>
      <c r="N171" s="90">
        <f t="shared" si="15"/>
        <v>17</v>
      </c>
    </row>
    <row r="172" spans="1:14" x14ac:dyDescent="0.25">
      <c r="A172" s="15">
        <v>6</v>
      </c>
      <c r="B172" s="53" t="s">
        <v>13</v>
      </c>
      <c r="C172" s="13">
        <v>43905</v>
      </c>
      <c r="D172" s="13" t="s">
        <v>148</v>
      </c>
      <c r="E172" s="15" t="s">
        <v>65</v>
      </c>
      <c r="F172" s="28" t="s">
        <v>149</v>
      </c>
      <c r="G172" s="60"/>
      <c r="H172" s="10" t="s">
        <v>154</v>
      </c>
      <c r="I172" s="21"/>
      <c r="J172" s="10"/>
      <c r="K172" s="21"/>
      <c r="L172" s="10">
        <v>2</v>
      </c>
      <c r="M172" s="21">
        <v>7</v>
      </c>
      <c r="N172" s="90">
        <f>SUM(H172:M172)</f>
        <v>9</v>
      </c>
    </row>
    <row r="173" spans="1:14" ht="15.75" thickBot="1" x14ac:dyDescent="0.3">
      <c r="A173" s="15">
        <v>7</v>
      </c>
      <c r="B173" s="53" t="s">
        <v>13</v>
      </c>
      <c r="C173" s="13">
        <v>43906</v>
      </c>
      <c r="D173" s="13" t="s">
        <v>148</v>
      </c>
      <c r="E173" s="15" t="s">
        <v>65</v>
      </c>
      <c r="F173" s="28" t="s">
        <v>149</v>
      </c>
      <c r="G173" s="61"/>
      <c r="H173" s="10" t="s">
        <v>155</v>
      </c>
      <c r="I173" s="21">
        <v>3</v>
      </c>
      <c r="J173" s="10">
        <v>3</v>
      </c>
      <c r="K173" s="21">
        <v>1</v>
      </c>
      <c r="L173" s="10"/>
      <c r="M173" s="21"/>
      <c r="N173" s="90">
        <f>SUM(H173:M173)</f>
        <v>7</v>
      </c>
    </row>
    <row r="174" spans="1:14" ht="16.5" thickTop="1" thickBot="1" x14ac:dyDescent="0.3">
      <c r="A174" s="15"/>
      <c r="B174" s="10" t="s">
        <v>28</v>
      </c>
      <c r="C174" s="15"/>
      <c r="D174" s="13"/>
      <c r="E174" s="15"/>
      <c r="F174" s="28"/>
      <c r="G174" s="32" t="s">
        <v>6</v>
      </c>
      <c r="H174" s="40" t="s">
        <v>25</v>
      </c>
      <c r="I174" s="126">
        <f>SUM(H167:H173,J167:J173,L167:L173)</f>
        <v>65</v>
      </c>
      <c r="J174" s="127">
        <f>SUM(J166:J166)</f>
        <v>9</v>
      </c>
      <c r="K174" s="41" t="s">
        <v>24</v>
      </c>
      <c r="L174" s="126">
        <f>SUM(I167:I173,K167:K173,M167:M173)</f>
        <v>64</v>
      </c>
      <c r="M174" s="127">
        <f>SUM(M166:M166)</f>
        <v>0</v>
      </c>
      <c r="N174" s="87">
        <f>SUM(N167:N173)</f>
        <v>129</v>
      </c>
    </row>
    <row r="175" spans="1:14" ht="15.75" thickTop="1" x14ac:dyDescent="0.25">
      <c r="A175" s="15">
        <v>1</v>
      </c>
      <c r="B175" s="23" t="s">
        <v>12</v>
      </c>
      <c r="C175" s="14">
        <v>43894</v>
      </c>
      <c r="D175" s="13" t="s">
        <v>32</v>
      </c>
      <c r="E175" s="15" t="s">
        <v>156</v>
      </c>
      <c r="F175" s="28" t="s">
        <v>157</v>
      </c>
      <c r="G175" s="9">
        <v>6</v>
      </c>
      <c r="H175" s="75">
        <v>14</v>
      </c>
      <c r="I175" s="76">
        <v>8</v>
      </c>
      <c r="J175" s="31"/>
      <c r="K175" s="21"/>
      <c r="L175" s="31"/>
      <c r="M175" s="37"/>
      <c r="N175" s="90">
        <f t="shared" ref="N175:N182" si="16">SUM(H175:M175)</f>
        <v>22</v>
      </c>
    </row>
    <row r="176" spans="1:14" x14ac:dyDescent="0.25">
      <c r="A176" s="15">
        <v>2</v>
      </c>
      <c r="B176" s="23" t="s">
        <v>12</v>
      </c>
      <c r="C176" s="14">
        <v>43894</v>
      </c>
      <c r="D176" s="13" t="s">
        <v>32</v>
      </c>
      <c r="E176" s="15" t="s">
        <v>156</v>
      </c>
      <c r="F176" s="28" t="s">
        <v>157</v>
      </c>
      <c r="G176" s="9">
        <v>7</v>
      </c>
      <c r="H176" s="10">
        <v>9</v>
      </c>
      <c r="I176" s="21">
        <v>8</v>
      </c>
      <c r="J176" s="10"/>
      <c r="K176" s="21"/>
      <c r="L176" s="10"/>
      <c r="M176" s="21"/>
      <c r="N176" s="90">
        <f t="shared" si="16"/>
        <v>17</v>
      </c>
    </row>
    <row r="177" spans="1:14" x14ac:dyDescent="0.25">
      <c r="A177" s="15">
        <v>3</v>
      </c>
      <c r="B177" s="23" t="s">
        <v>12</v>
      </c>
      <c r="C177" s="14">
        <v>43894</v>
      </c>
      <c r="D177" s="13" t="s">
        <v>32</v>
      </c>
      <c r="E177" s="15" t="s">
        <v>156</v>
      </c>
      <c r="F177" s="28" t="s">
        <v>157</v>
      </c>
      <c r="G177" s="9">
        <v>8</v>
      </c>
      <c r="H177" s="10">
        <v>10</v>
      </c>
      <c r="I177" s="21">
        <v>13</v>
      </c>
      <c r="J177" s="10"/>
      <c r="K177" s="21"/>
      <c r="L177" s="10"/>
      <c r="M177" s="21"/>
      <c r="N177" s="90">
        <f t="shared" si="16"/>
        <v>23</v>
      </c>
    </row>
    <row r="178" spans="1:14" x14ac:dyDescent="0.25">
      <c r="A178" s="15">
        <v>4</v>
      </c>
      <c r="B178" s="23" t="s">
        <v>12</v>
      </c>
      <c r="C178" s="14">
        <v>43894</v>
      </c>
      <c r="D178" s="13" t="s">
        <v>32</v>
      </c>
      <c r="E178" s="15" t="s">
        <v>156</v>
      </c>
      <c r="F178" s="28" t="s">
        <v>157</v>
      </c>
      <c r="G178" s="9">
        <v>9</v>
      </c>
      <c r="H178" s="10">
        <v>10</v>
      </c>
      <c r="I178" s="21">
        <v>18</v>
      </c>
      <c r="J178" s="10"/>
      <c r="K178" s="21"/>
      <c r="L178" s="10"/>
      <c r="M178" s="21"/>
      <c r="N178" s="90">
        <f t="shared" si="16"/>
        <v>28</v>
      </c>
    </row>
    <row r="179" spans="1:14" x14ac:dyDescent="0.25">
      <c r="A179" s="15">
        <v>5</v>
      </c>
      <c r="B179" s="23" t="s">
        <v>12</v>
      </c>
      <c r="C179" s="14">
        <v>43894</v>
      </c>
      <c r="D179" s="13" t="s">
        <v>32</v>
      </c>
      <c r="E179" s="15" t="s">
        <v>156</v>
      </c>
      <c r="F179" s="28" t="s">
        <v>157</v>
      </c>
      <c r="G179" s="9">
        <v>10</v>
      </c>
      <c r="H179" s="59">
        <v>12</v>
      </c>
      <c r="I179" s="21">
        <v>10</v>
      </c>
      <c r="J179" s="10"/>
      <c r="K179" s="21"/>
      <c r="L179" s="10"/>
      <c r="M179" s="21"/>
      <c r="N179" s="90">
        <f t="shared" si="16"/>
        <v>22</v>
      </c>
    </row>
    <row r="180" spans="1:14" x14ac:dyDescent="0.25">
      <c r="A180" s="15">
        <v>6</v>
      </c>
      <c r="B180" s="23" t="s">
        <v>12</v>
      </c>
      <c r="C180" s="14">
        <v>43894</v>
      </c>
      <c r="D180" s="13" t="s">
        <v>32</v>
      </c>
      <c r="E180" s="15" t="s">
        <v>156</v>
      </c>
      <c r="F180" s="28" t="s">
        <v>157</v>
      </c>
      <c r="G180" s="9">
        <v>11</v>
      </c>
      <c r="H180" s="59">
        <v>12</v>
      </c>
      <c r="I180" s="21">
        <v>17</v>
      </c>
      <c r="J180" s="10"/>
      <c r="K180" s="21"/>
      <c r="L180" s="10"/>
      <c r="M180" s="21"/>
      <c r="N180" s="90">
        <f t="shared" si="16"/>
        <v>29</v>
      </c>
    </row>
    <row r="181" spans="1:14" x14ac:dyDescent="0.25">
      <c r="A181" s="15">
        <v>7</v>
      </c>
      <c r="B181" s="23" t="s">
        <v>12</v>
      </c>
      <c r="C181" s="14">
        <v>43896</v>
      </c>
      <c r="D181" s="13" t="s">
        <v>32</v>
      </c>
      <c r="E181" s="15" t="s">
        <v>158</v>
      </c>
      <c r="F181" s="28" t="s">
        <v>159</v>
      </c>
      <c r="G181" s="9">
        <v>5</v>
      </c>
      <c r="H181" s="59">
        <v>11</v>
      </c>
      <c r="I181" s="21">
        <v>11</v>
      </c>
      <c r="J181" s="10"/>
      <c r="K181" s="21"/>
      <c r="L181" s="10"/>
      <c r="M181" s="21"/>
      <c r="N181" s="90">
        <f t="shared" si="16"/>
        <v>22</v>
      </c>
    </row>
    <row r="182" spans="1:14" ht="15.75" thickBot="1" x14ac:dyDescent="0.3">
      <c r="A182" s="15">
        <v>8</v>
      </c>
      <c r="B182" s="23" t="s">
        <v>12</v>
      </c>
      <c r="C182" s="14">
        <v>43896</v>
      </c>
      <c r="D182" s="13" t="s">
        <v>32</v>
      </c>
      <c r="E182" s="15" t="s">
        <v>158</v>
      </c>
      <c r="F182" s="28" t="s">
        <v>159</v>
      </c>
      <c r="G182" s="9">
        <v>4</v>
      </c>
      <c r="H182" s="59">
        <v>7</v>
      </c>
      <c r="I182" s="21">
        <v>10</v>
      </c>
      <c r="J182" s="10"/>
      <c r="K182" s="21"/>
      <c r="L182" s="10"/>
      <c r="M182" s="21"/>
      <c r="N182" s="90">
        <f t="shared" si="16"/>
        <v>17</v>
      </c>
    </row>
    <row r="183" spans="1:14" ht="16.5" thickTop="1" thickBot="1" x14ac:dyDescent="0.3">
      <c r="A183" s="15"/>
      <c r="B183" s="10" t="s">
        <v>28</v>
      </c>
      <c r="C183" s="15"/>
      <c r="D183" s="15"/>
      <c r="E183" s="15"/>
      <c r="F183" s="28"/>
      <c r="G183" s="32" t="s">
        <v>6</v>
      </c>
      <c r="H183" s="40" t="s">
        <v>25</v>
      </c>
      <c r="I183" s="126">
        <f>SUM(H175:H182,J175:J182,L175:L182)</f>
        <v>85</v>
      </c>
      <c r="J183" s="127" t="e">
        <f>SUM(#REF!)</f>
        <v>#REF!</v>
      </c>
      <c r="K183" s="41" t="s">
        <v>24</v>
      </c>
      <c r="L183" s="126">
        <f>SUM(I175:I182,K175:K182,M175:M182)</f>
        <v>95</v>
      </c>
      <c r="M183" s="127" t="e">
        <f>SUM(#REF!)</f>
        <v>#REF!</v>
      </c>
      <c r="N183" s="87">
        <f>SUM(N175:N182)</f>
        <v>180</v>
      </c>
    </row>
    <row r="184" spans="1:14" ht="22.5" thickTop="1" thickBot="1" x14ac:dyDescent="0.4">
      <c r="A184" t="s">
        <v>81</v>
      </c>
      <c r="B184" s="54"/>
      <c r="E184" s="12"/>
      <c r="F184" s="130" t="s">
        <v>21</v>
      </c>
      <c r="G184" s="131"/>
      <c r="H184" s="38">
        <f>SUM(H149:H160,H162:H163,H165:H165,H167:H173,H175:H182)</f>
        <v>170</v>
      </c>
      <c r="I184" s="38">
        <f t="shared" ref="I184:M184" si="17">SUM(I149:I160,I162:I163,I165:I165,I167:I173,I175:I182)</f>
        <v>165</v>
      </c>
      <c r="J184" s="38">
        <f t="shared" si="17"/>
        <v>212</v>
      </c>
      <c r="K184" s="38">
        <f t="shared" si="17"/>
        <v>195</v>
      </c>
      <c r="L184" s="38">
        <f t="shared" si="17"/>
        <v>18</v>
      </c>
      <c r="M184" s="38">
        <f t="shared" si="17"/>
        <v>11</v>
      </c>
      <c r="N184" s="89">
        <f>SUM(N161,N164,N166,N174,N183)</f>
        <v>771</v>
      </c>
    </row>
    <row r="185" spans="1:14" ht="16.5" thickTop="1" thickBot="1" x14ac:dyDescent="0.3">
      <c r="G185" s="3"/>
      <c r="H185" s="3"/>
      <c r="I185" s="3"/>
      <c r="J185" s="3"/>
      <c r="K185" s="3"/>
      <c r="L185" s="3"/>
    </row>
    <row r="186" spans="1:14" ht="16.5" thickTop="1" thickBot="1" x14ac:dyDescent="0.3">
      <c r="B186" s="55"/>
      <c r="F186" s="12"/>
      <c r="G186" s="120" t="s">
        <v>10</v>
      </c>
      <c r="H186" s="121"/>
      <c r="I186" s="121"/>
      <c r="J186" s="121"/>
      <c r="K186" s="121"/>
      <c r="L186" s="122"/>
      <c r="M186" s="25"/>
      <c r="N186" s="94">
        <f>SUM(H184,J184,L184)</f>
        <v>400</v>
      </c>
    </row>
    <row r="187" spans="1:14" ht="16.5" thickTop="1" thickBot="1" x14ac:dyDescent="0.3">
      <c r="B187" s="55"/>
      <c r="F187" s="12"/>
      <c r="G187" s="123" t="s">
        <v>11</v>
      </c>
      <c r="H187" s="124"/>
      <c r="I187" s="124"/>
      <c r="J187" s="124"/>
      <c r="K187" s="124"/>
      <c r="L187" s="125"/>
      <c r="M187" s="26"/>
      <c r="N187" s="95">
        <f>SUM(I184,K184,M184)</f>
        <v>371</v>
      </c>
    </row>
    <row r="188" spans="1:14" ht="15.75" thickTop="1" x14ac:dyDescent="0.25"/>
  </sheetData>
  <mergeCells count="106">
    <mergeCell ref="A5:A6"/>
    <mergeCell ref="I38:J38"/>
    <mergeCell ref="L38:M38"/>
    <mergeCell ref="F61:G61"/>
    <mergeCell ref="G63:L63"/>
    <mergeCell ref="L33:M33"/>
    <mergeCell ref="I33:J33"/>
    <mergeCell ref="G64:L64"/>
    <mergeCell ref="I43:J43"/>
    <mergeCell ref="L43:M43"/>
    <mergeCell ref="I57:J57"/>
    <mergeCell ref="L57:M57"/>
    <mergeCell ref="N5:N6"/>
    <mergeCell ref="J5:K5"/>
    <mergeCell ref="L5:M5"/>
    <mergeCell ref="I9:J9"/>
    <mergeCell ref="L9:M9"/>
    <mergeCell ref="I60:J60"/>
    <mergeCell ref="L60:M60"/>
    <mergeCell ref="B1:H1"/>
    <mergeCell ref="B2:H2"/>
    <mergeCell ref="B3:H3"/>
    <mergeCell ref="B4:H4"/>
    <mergeCell ref="B5:B6"/>
    <mergeCell ref="C5:C6"/>
    <mergeCell ref="D5:D6"/>
    <mergeCell ref="E5:E6"/>
    <mergeCell ref="F5:F6"/>
    <mergeCell ref="G5:G6"/>
    <mergeCell ref="H5:I5"/>
    <mergeCell ref="B67:H67"/>
    <mergeCell ref="B68:H68"/>
    <mergeCell ref="B69:H69"/>
    <mergeCell ref="B70:H70"/>
    <mergeCell ref="A71:A72"/>
    <mergeCell ref="B71:B72"/>
    <mergeCell ref="C71:C72"/>
    <mergeCell ref="D71:D72"/>
    <mergeCell ref="E71:E72"/>
    <mergeCell ref="F71:F72"/>
    <mergeCell ref="G71:G72"/>
    <mergeCell ref="H71:I71"/>
    <mergeCell ref="G137:L137"/>
    <mergeCell ref="G138:L138"/>
    <mergeCell ref="Q70:R70"/>
    <mergeCell ref="S70:T70"/>
    <mergeCell ref="U70:V70"/>
    <mergeCell ref="I116:J116"/>
    <mergeCell ref="L116:M116"/>
    <mergeCell ref="I134:J134"/>
    <mergeCell ref="L134:M134"/>
    <mergeCell ref="F135:G135"/>
    <mergeCell ref="I97:J97"/>
    <mergeCell ref="L97:M97"/>
    <mergeCell ref="I99:J99"/>
    <mergeCell ref="L99:M99"/>
    <mergeCell ref="J71:K71"/>
    <mergeCell ref="L71:M71"/>
    <mergeCell ref="N71:N72"/>
    <mergeCell ref="I81:J81"/>
    <mergeCell ref="L81:M81"/>
    <mergeCell ref="I114:J114"/>
    <mergeCell ref="L114:M114"/>
    <mergeCell ref="I74:J74"/>
    <mergeCell ref="L74:M74"/>
    <mergeCell ref="W70:X70"/>
    <mergeCell ref="Y70:Z70"/>
    <mergeCell ref="AA70:AB70"/>
    <mergeCell ref="AC70:AD70"/>
    <mergeCell ref="Q71:R71"/>
    <mergeCell ref="S71:T71"/>
    <mergeCell ref="U71:V71"/>
    <mergeCell ref="W71:X71"/>
    <mergeCell ref="Y71:Z71"/>
    <mergeCell ref="AA71:AB71"/>
    <mergeCell ref="AC71:AD71"/>
    <mergeCell ref="J145:K145"/>
    <mergeCell ref="L145:M145"/>
    <mergeCell ref="N145:N146"/>
    <mergeCell ref="B141:H141"/>
    <mergeCell ref="B142:H142"/>
    <mergeCell ref="B143:H143"/>
    <mergeCell ref="B144:H144"/>
    <mergeCell ref="A145:A146"/>
    <mergeCell ref="B145:B146"/>
    <mergeCell ref="C145:C146"/>
    <mergeCell ref="D145:D146"/>
    <mergeCell ref="E145:E146"/>
    <mergeCell ref="F145:F146"/>
    <mergeCell ref="G145:G146"/>
    <mergeCell ref="H145:I145"/>
    <mergeCell ref="G186:L186"/>
    <mergeCell ref="G187:L187"/>
    <mergeCell ref="I148:J148"/>
    <mergeCell ref="L148:M148"/>
    <mergeCell ref="I161:J161"/>
    <mergeCell ref="L161:M161"/>
    <mergeCell ref="I183:J183"/>
    <mergeCell ref="L183:M183"/>
    <mergeCell ref="F184:G184"/>
    <mergeCell ref="I164:J164"/>
    <mergeCell ref="L164:M164"/>
    <mergeCell ref="I166:J166"/>
    <mergeCell ref="L166:M166"/>
    <mergeCell ref="I174:J174"/>
    <mergeCell ref="L174:M174"/>
  </mergeCells>
  <phoneticPr fontId="15" type="noConversion"/>
  <hyperlinks>
    <hyperlink ref="H5" r:id="rId1" display="NIÑ@S" xr:uid="{00000000-0004-0000-0000-000000000000}"/>
    <hyperlink ref="H71" r:id="rId2" display="NIÑ@S" xr:uid="{00000000-0004-0000-0000-000001000000}"/>
    <hyperlink ref="H145" r:id="rId3" display="NIÑ@S" xr:uid="{00000000-0004-0000-0000-000002000000}"/>
  </hyperlinks>
  <pageMargins left="0.25" right="0.25" top="0.75" bottom="0.75" header="0.3" footer="0.3"/>
  <pageSetup scale="2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4"/>
  <sheetViews>
    <sheetView tabSelected="1" topLeftCell="A46" zoomScaleNormal="100" workbookViewId="0">
      <selection activeCell="D142" sqref="D142"/>
    </sheetView>
  </sheetViews>
  <sheetFormatPr baseColWidth="10" defaultRowHeight="15" x14ac:dyDescent="0.25"/>
  <cols>
    <col min="1" max="1" width="4.28515625" customWidth="1"/>
    <col min="2" max="2" width="6.140625" customWidth="1"/>
    <col min="3" max="3" width="9.85546875" bestFit="1" customWidth="1"/>
    <col min="4" max="4" width="29.28515625" customWidth="1"/>
    <col min="5" max="5" width="17.5703125" customWidth="1"/>
    <col min="6" max="6" width="20.7109375" bestFit="1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22" width="4" customWidth="1"/>
    <col min="23" max="23" width="13.28515625" customWidth="1"/>
    <col min="24" max="30" width="4" customWidth="1"/>
  </cols>
  <sheetData>
    <row r="1" spans="1:16" ht="22.5" customHeight="1" x14ac:dyDescent="0.35">
      <c r="B1" s="137" t="s">
        <v>0</v>
      </c>
      <c r="C1" s="137"/>
      <c r="D1" s="137"/>
      <c r="E1" s="137"/>
      <c r="F1" s="137"/>
      <c r="G1" s="137"/>
      <c r="H1" s="137"/>
      <c r="I1" s="4"/>
      <c r="J1" s="4"/>
      <c r="K1" s="4"/>
      <c r="L1" s="4"/>
      <c r="M1" s="4"/>
      <c r="N1" s="4"/>
      <c r="O1" s="1"/>
      <c r="P1" s="2"/>
    </row>
    <row r="2" spans="1:16" s="7" customFormat="1" ht="14.25" customHeight="1" x14ac:dyDescent="0.25">
      <c r="B2" s="138" t="s">
        <v>1</v>
      </c>
      <c r="C2" s="138"/>
      <c r="D2" s="138"/>
      <c r="E2" s="138"/>
      <c r="F2" s="138"/>
      <c r="G2" s="138"/>
      <c r="H2" s="138"/>
      <c r="I2" s="5"/>
      <c r="J2" s="5"/>
      <c r="K2" s="5"/>
      <c r="L2" s="5"/>
      <c r="M2" s="5"/>
      <c r="N2" s="5"/>
      <c r="O2" s="5"/>
      <c r="P2" s="6"/>
    </row>
    <row r="3" spans="1:16" s="7" customFormat="1" ht="15" customHeight="1" x14ac:dyDescent="0.25">
      <c r="B3" s="139" t="s">
        <v>34</v>
      </c>
      <c r="C3" s="139"/>
      <c r="D3" s="139"/>
      <c r="E3" s="139"/>
      <c r="F3" s="139"/>
      <c r="G3" s="139"/>
      <c r="H3" s="139"/>
      <c r="M3" s="8"/>
      <c r="N3" s="8"/>
      <c r="O3" s="5"/>
      <c r="P3" s="6"/>
    </row>
    <row r="4" spans="1:16" s="7" customFormat="1" ht="15.75" customHeight="1" thickBot="1" x14ac:dyDescent="0.3">
      <c r="B4" s="139" t="s">
        <v>162</v>
      </c>
      <c r="C4" s="139"/>
      <c r="D4" s="139"/>
      <c r="E4" s="139"/>
      <c r="F4" s="139"/>
      <c r="G4" s="139"/>
      <c r="H4" s="139"/>
      <c r="I4" s="8"/>
      <c r="J4" s="8"/>
      <c r="K4" s="8"/>
      <c r="L4" s="8"/>
      <c r="M4" s="8"/>
      <c r="N4" s="8"/>
      <c r="O4" s="5"/>
      <c r="P4" s="6"/>
    </row>
    <row r="5" spans="1:16" ht="16.5" thickTop="1" thickBot="1" x14ac:dyDescent="0.3">
      <c r="A5" s="140" t="s">
        <v>72</v>
      </c>
      <c r="B5" s="140" t="s">
        <v>15</v>
      </c>
      <c r="C5" s="140" t="s">
        <v>2</v>
      </c>
      <c r="D5" s="140" t="s">
        <v>3</v>
      </c>
      <c r="E5" s="140" t="s">
        <v>4</v>
      </c>
      <c r="F5" s="142" t="s">
        <v>7</v>
      </c>
      <c r="G5" s="140" t="s">
        <v>5</v>
      </c>
      <c r="H5" s="134" t="s">
        <v>20</v>
      </c>
      <c r="I5" s="134"/>
      <c r="J5" s="132" t="s">
        <v>19</v>
      </c>
      <c r="K5" s="133"/>
      <c r="L5" s="134" t="s">
        <v>18</v>
      </c>
      <c r="M5" s="134"/>
      <c r="N5" s="135" t="s">
        <v>6</v>
      </c>
    </row>
    <row r="6" spans="1:16" ht="16.5" thickTop="1" thickBot="1" x14ac:dyDescent="0.3">
      <c r="A6" s="141"/>
      <c r="B6" s="141"/>
      <c r="C6" s="141"/>
      <c r="D6" s="141"/>
      <c r="E6" s="141"/>
      <c r="F6" s="143"/>
      <c r="G6" s="141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136"/>
    </row>
    <row r="7" spans="1:16" ht="19.5" customHeight="1" thickTop="1" x14ac:dyDescent="0.25">
      <c r="A7" s="45"/>
      <c r="B7" s="42" t="s">
        <v>31</v>
      </c>
      <c r="C7" s="43">
        <v>43831</v>
      </c>
      <c r="D7" s="44" t="s">
        <v>73</v>
      </c>
      <c r="E7" s="45"/>
      <c r="F7" s="46" t="s">
        <v>74</v>
      </c>
      <c r="G7" s="47"/>
      <c r="H7" s="48"/>
      <c r="I7" s="49"/>
      <c r="J7" s="50"/>
      <c r="K7" s="51"/>
      <c r="L7" s="48"/>
      <c r="M7" s="49"/>
      <c r="N7" s="52">
        <f>SUM(H7:M7)</f>
        <v>0</v>
      </c>
    </row>
    <row r="8" spans="1:16" ht="19.5" customHeight="1" thickBot="1" x14ac:dyDescent="0.3">
      <c r="A8" s="16"/>
      <c r="B8" s="56"/>
      <c r="C8" s="18"/>
      <c r="D8" s="17"/>
      <c r="E8" s="16"/>
      <c r="F8" s="27"/>
      <c r="G8" s="11"/>
      <c r="H8" s="30"/>
      <c r="I8" s="36"/>
      <c r="J8" s="33"/>
      <c r="K8" s="24"/>
      <c r="L8" s="30"/>
      <c r="M8" s="36"/>
      <c r="N8" s="91">
        <f>SUM(H8:M8)</f>
        <v>0</v>
      </c>
    </row>
    <row r="9" spans="1:16" ht="19.5" customHeight="1" thickTop="1" thickBot="1" x14ac:dyDescent="0.3">
      <c r="A9" s="16"/>
      <c r="B9" s="56"/>
      <c r="C9" s="18"/>
      <c r="D9" s="15"/>
      <c r="E9" s="15"/>
      <c r="F9" s="15"/>
      <c r="G9" s="78" t="s">
        <v>6</v>
      </c>
      <c r="H9" s="40" t="s">
        <v>25</v>
      </c>
      <c r="I9" s="128">
        <f>SUM(H8,J8,L8)</f>
        <v>0</v>
      </c>
      <c r="J9" s="129"/>
      <c r="K9" s="80" t="s">
        <v>24</v>
      </c>
      <c r="L9" s="128">
        <f>SUM(I8,K8,M8)</f>
        <v>0</v>
      </c>
      <c r="M9" s="129"/>
      <c r="N9" s="81">
        <f>SUM(N8)</f>
        <v>0</v>
      </c>
    </row>
    <row r="10" spans="1:16" ht="19.5" customHeight="1" thickTop="1" x14ac:dyDescent="0.25">
      <c r="A10" s="16">
        <v>1</v>
      </c>
      <c r="B10" s="56" t="s">
        <v>75</v>
      </c>
      <c r="C10" s="98">
        <v>44106</v>
      </c>
      <c r="D10" s="17" t="s">
        <v>161</v>
      </c>
      <c r="E10" s="16" t="s">
        <v>160</v>
      </c>
      <c r="F10" s="27" t="s">
        <v>79</v>
      </c>
      <c r="G10" s="9" t="s">
        <v>165</v>
      </c>
      <c r="H10" s="59"/>
      <c r="I10" s="21"/>
      <c r="J10" s="10">
        <v>1</v>
      </c>
      <c r="K10" s="21">
        <v>5</v>
      </c>
      <c r="L10" s="10">
        <v>2</v>
      </c>
      <c r="M10" s="21">
        <v>6</v>
      </c>
      <c r="N10" s="62">
        <f t="shared" ref="N10" si="0">SUM(H10:M10)</f>
        <v>14</v>
      </c>
    </row>
    <row r="11" spans="1:16" ht="19.5" customHeight="1" x14ac:dyDescent="0.25">
      <c r="A11" s="15">
        <v>2</v>
      </c>
      <c r="B11" s="56" t="s">
        <v>75</v>
      </c>
      <c r="C11" s="99">
        <v>44109</v>
      </c>
      <c r="D11" s="17" t="s">
        <v>161</v>
      </c>
      <c r="E11" s="16" t="s">
        <v>160</v>
      </c>
      <c r="F11" s="27" t="s">
        <v>79</v>
      </c>
      <c r="G11" s="9" t="s">
        <v>165</v>
      </c>
      <c r="H11" s="59"/>
      <c r="I11" s="21"/>
      <c r="J11" s="10">
        <v>1</v>
      </c>
      <c r="K11" s="21">
        <v>5</v>
      </c>
      <c r="L11" s="10">
        <v>2</v>
      </c>
      <c r="M11" s="21">
        <v>6</v>
      </c>
      <c r="N11" s="62">
        <f t="shared" ref="N11" si="1">SUM(H11:M11)</f>
        <v>14</v>
      </c>
    </row>
    <row r="12" spans="1:16" ht="19.5" customHeight="1" x14ac:dyDescent="0.25">
      <c r="A12" s="15">
        <v>3</v>
      </c>
      <c r="B12" s="56" t="s">
        <v>75</v>
      </c>
      <c r="C12" s="99">
        <v>44113</v>
      </c>
      <c r="D12" s="17" t="s">
        <v>161</v>
      </c>
      <c r="E12" s="16" t="s">
        <v>160</v>
      </c>
      <c r="F12" s="27" t="s">
        <v>79</v>
      </c>
      <c r="G12" s="9" t="s">
        <v>167</v>
      </c>
      <c r="H12" s="33"/>
      <c r="I12" s="24"/>
      <c r="J12" s="31"/>
      <c r="K12" s="21">
        <v>8</v>
      </c>
      <c r="L12" s="31"/>
      <c r="M12" s="37">
        <v>10</v>
      </c>
      <c r="N12" s="62">
        <f>SUM(H12:M12)</f>
        <v>18</v>
      </c>
    </row>
    <row r="13" spans="1:16" ht="19.5" customHeight="1" x14ac:dyDescent="0.25">
      <c r="A13" s="16">
        <v>4</v>
      </c>
      <c r="B13" s="56" t="s">
        <v>75</v>
      </c>
      <c r="C13" s="99">
        <v>44116</v>
      </c>
      <c r="D13" s="17" t="s">
        <v>161</v>
      </c>
      <c r="E13" s="16" t="s">
        <v>160</v>
      </c>
      <c r="F13" s="27" t="s">
        <v>79</v>
      </c>
      <c r="G13" s="9" t="s">
        <v>167</v>
      </c>
      <c r="H13" s="59"/>
      <c r="I13" s="21"/>
      <c r="J13" s="10"/>
      <c r="K13" s="21">
        <v>8</v>
      </c>
      <c r="L13" s="10"/>
      <c r="M13" s="21">
        <v>10</v>
      </c>
      <c r="N13" s="62">
        <f t="shared" ref="N13" si="2">SUM(H13:M13)</f>
        <v>18</v>
      </c>
    </row>
    <row r="14" spans="1:16" ht="19.5" customHeight="1" x14ac:dyDescent="0.25">
      <c r="A14" s="15">
        <v>5</v>
      </c>
      <c r="B14" s="56" t="s">
        <v>75</v>
      </c>
      <c r="C14" s="99">
        <v>44120</v>
      </c>
      <c r="D14" s="17" t="s">
        <v>161</v>
      </c>
      <c r="E14" s="16" t="s">
        <v>160</v>
      </c>
      <c r="F14" s="27" t="s">
        <v>79</v>
      </c>
      <c r="G14" s="9" t="s">
        <v>168</v>
      </c>
      <c r="H14" s="58"/>
      <c r="I14" s="39"/>
      <c r="J14" s="100">
        <v>2</v>
      </c>
      <c r="K14" s="39">
        <v>6</v>
      </c>
      <c r="L14" s="100">
        <v>2</v>
      </c>
      <c r="M14" s="39">
        <v>8</v>
      </c>
      <c r="N14" s="62">
        <v>18</v>
      </c>
    </row>
    <row r="15" spans="1:16" ht="19.5" customHeight="1" x14ac:dyDescent="0.25">
      <c r="A15" s="15">
        <v>6</v>
      </c>
      <c r="B15" s="56" t="s">
        <v>75</v>
      </c>
      <c r="C15" s="99">
        <v>44123</v>
      </c>
      <c r="D15" s="17" t="s">
        <v>161</v>
      </c>
      <c r="E15" s="16" t="s">
        <v>160</v>
      </c>
      <c r="F15" s="27" t="s">
        <v>79</v>
      </c>
      <c r="G15" s="9" t="s">
        <v>169</v>
      </c>
      <c r="H15" s="58"/>
      <c r="I15" s="39"/>
      <c r="J15" s="100">
        <v>2</v>
      </c>
      <c r="K15" s="39">
        <v>6</v>
      </c>
      <c r="L15" s="100"/>
      <c r="M15" s="39">
        <v>8</v>
      </c>
      <c r="N15" s="62">
        <v>16</v>
      </c>
    </row>
    <row r="16" spans="1:16" ht="19.5" customHeight="1" x14ac:dyDescent="0.25">
      <c r="A16" s="16">
        <v>7</v>
      </c>
      <c r="B16" s="56" t="s">
        <v>75</v>
      </c>
      <c r="C16" s="99">
        <v>44127</v>
      </c>
      <c r="D16" s="17" t="s">
        <v>161</v>
      </c>
      <c r="E16" s="16" t="s">
        <v>160</v>
      </c>
      <c r="F16" s="27" t="s">
        <v>79</v>
      </c>
      <c r="G16" s="9" t="s">
        <v>170</v>
      </c>
      <c r="H16" s="58"/>
      <c r="I16" s="39"/>
      <c r="J16" s="100">
        <v>3</v>
      </c>
      <c r="K16" s="39">
        <v>6</v>
      </c>
      <c r="L16" s="100">
        <v>3</v>
      </c>
      <c r="M16" s="39">
        <v>9</v>
      </c>
      <c r="N16" s="62">
        <v>21</v>
      </c>
    </row>
    <row r="17" spans="1:14" ht="19.5" customHeight="1" x14ac:dyDescent="0.25">
      <c r="A17" s="15">
        <v>8</v>
      </c>
      <c r="B17" s="56" t="s">
        <v>75</v>
      </c>
      <c r="C17" s="99">
        <v>44130</v>
      </c>
      <c r="D17" s="17" t="s">
        <v>161</v>
      </c>
      <c r="E17" s="16" t="s">
        <v>160</v>
      </c>
      <c r="F17" s="27" t="s">
        <v>79</v>
      </c>
      <c r="G17" s="9" t="s">
        <v>170</v>
      </c>
      <c r="H17" s="58"/>
      <c r="I17" s="39"/>
      <c r="J17" s="100">
        <v>2</v>
      </c>
      <c r="K17" s="39">
        <v>6</v>
      </c>
      <c r="L17" s="100">
        <v>3</v>
      </c>
      <c r="M17" s="39">
        <v>8</v>
      </c>
      <c r="N17" s="62">
        <v>19</v>
      </c>
    </row>
    <row r="18" spans="1:14" ht="19.5" customHeight="1" thickBot="1" x14ac:dyDescent="0.3">
      <c r="A18" s="15">
        <v>9</v>
      </c>
      <c r="B18" s="56" t="s">
        <v>75</v>
      </c>
      <c r="C18" s="99">
        <v>44134</v>
      </c>
      <c r="D18" s="13" t="s">
        <v>161</v>
      </c>
      <c r="E18" s="15" t="s">
        <v>160</v>
      </c>
      <c r="F18" s="28" t="s">
        <v>79</v>
      </c>
      <c r="G18" s="9" t="s">
        <v>171</v>
      </c>
      <c r="H18" s="77"/>
      <c r="I18" s="22"/>
      <c r="J18" s="34">
        <v>4</v>
      </c>
      <c r="K18" s="22">
        <v>4</v>
      </c>
      <c r="L18" s="34">
        <v>4</v>
      </c>
      <c r="M18" s="22">
        <v>8</v>
      </c>
      <c r="N18" s="62">
        <f>SUM(H18:M18)</f>
        <v>20</v>
      </c>
    </row>
    <row r="19" spans="1:14" ht="19.5" customHeight="1" thickTop="1" thickBot="1" x14ac:dyDescent="0.3">
      <c r="A19" s="15"/>
      <c r="B19" s="10"/>
      <c r="C19" s="102"/>
      <c r="D19" s="15"/>
      <c r="E19" s="15"/>
      <c r="F19" s="28"/>
      <c r="G19" s="32" t="s">
        <v>6</v>
      </c>
      <c r="H19" s="40" t="s">
        <v>25</v>
      </c>
      <c r="I19" s="126">
        <f>SUM(H10:H18,J10:J18,L10:L18)</f>
        <v>31</v>
      </c>
      <c r="J19" s="127" t="e">
        <f>SUM(#REF!)</f>
        <v>#REF!</v>
      </c>
      <c r="K19" s="41" t="s">
        <v>24</v>
      </c>
      <c r="L19" s="126">
        <f>SUM(I10:I18,K10:K18,M10:M18)</f>
        <v>127</v>
      </c>
      <c r="M19" s="127" t="e">
        <f>SUM(#REF!)</f>
        <v>#REF!</v>
      </c>
      <c r="N19" s="81">
        <f>SUM(N10:N18)</f>
        <v>158</v>
      </c>
    </row>
    <row r="20" spans="1:14" s="110" customFormat="1" ht="19.5" customHeight="1" thickTop="1" x14ac:dyDescent="0.25">
      <c r="A20" s="103">
        <v>1</v>
      </c>
      <c r="B20" s="59" t="s">
        <v>51</v>
      </c>
      <c r="C20" s="104">
        <v>44106</v>
      </c>
      <c r="D20" s="105" t="s">
        <v>166</v>
      </c>
      <c r="E20" s="106" t="s">
        <v>160</v>
      </c>
      <c r="F20" s="107" t="s">
        <v>79</v>
      </c>
      <c r="G20" s="108" t="s">
        <v>165</v>
      </c>
      <c r="H20" s="59"/>
      <c r="I20" s="109"/>
      <c r="J20" s="59">
        <v>1</v>
      </c>
      <c r="K20" s="109">
        <v>5</v>
      </c>
      <c r="L20" s="59">
        <v>2</v>
      </c>
      <c r="M20" s="109">
        <v>6</v>
      </c>
      <c r="N20" s="62">
        <f t="shared" ref="N20:N32" si="3">SUM(H20:M20)</f>
        <v>14</v>
      </c>
    </row>
    <row r="21" spans="1:14" s="110" customFormat="1" ht="19.5" customHeight="1" x14ac:dyDescent="0.25">
      <c r="A21" s="103">
        <v>2</v>
      </c>
      <c r="B21" s="59" t="s">
        <v>51</v>
      </c>
      <c r="C21" s="104">
        <v>44106</v>
      </c>
      <c r="D21" s="105" t="s">
        <v>172</v>
      </c>
      <c r="E21" s="106" t="s">
        <v>160</v>
      </c>
      <c r="F21" s="107" t="s">
        <v>79</v>
      </c>
      <c r="G21" s="108" t="s">
        <v>165</v>
      </c>
      <c r="H21" s="59"/>
      <c r="I21" s="109"/>
      <c r="J21" s="59">
        <v>1</v>
      </c>
      <c r="K21" s="109">
        <v>5</v>
      </c>
      <c r="L21" s="59">
        <v>2</v>
      </c>
      <c r="M21" s="109">
        <v>6</v>
      </c>
      <c r="N21" s="62">
        <f t="shared" si="3"/>
        <v>14</v>
      </c>
    </row>
    <row r="22" spans="1:14" s="110" customFormat="1" ht="19.5" customHeight="1" x14ac:dyDescent="0.25">
      <c r="A22" s="103">
        <v>3</v>
      </c>
      <c r="B22" s="59" t="s">
        <v>51</v>
      </c>
      <c r="C22" s="111">
        <v>44109</v>
      </c>
      <c r="D22" s="105" t="s">
        <v>166</v>
      </c>
      <c r="E22" s="106" t="s">
        <v>160</v>
      </c>
      <c r="F22" s="107" t="s">
        <v>79</v>
      </c>
      <c r="G22" s="108" t="s">
        <v>165</v>
      </c>
      <c r="H22" s="59"/>
      <c r="I22" s="109"/>
      <c r="J22" s="59">
        <v>1</v>
      </c>
      <c r="K22" s="109">
        <v>5</v>
      </c>
      <c r="L22" s="59">
        <v>2</v>
      </c>
      <c r="M22" s="109">
        <v>6</v>
      </c>
      <c r="N22" s="62">
        <f t="shared" si="3"/>
        <v>14</v>
      </c>
    </row>
    <row r="23" spans="1:14" s="110" customFormat="1" ht="19.5" customHeight="1" x14ac:dyDescent="0.25">
      <c r="A23" s="103">
        <v>5</v>
      </c>
      <c r="B23" s="59" t="s">
        <v>51</v>
      </c>
      <c r="C23" s="111">
        <v>44113</v>
      </c>
      <c r="D23" s="105" t="s">
        <v>166</v>
      </c>
      <c r="E23" s="106" t="s">
        <v>160</v>
      </c>
      <c r="F23" s="107" t="s">
        <v>79</v>
      </c>
      <c r="G23" s="108" t="s">
        <v>174</v>
      </c>
      <c r="H23" s="101"/>
      <c r="I23" s="112"/>
      <c r="J23" s="113"/>
      <c r="K23" s="109">
        <v>8</v>
      </c>
      <c r="L23" s="113"/>
      <c r="M23" s="114">
        <v>10</v>
      </c>
      <c r="N23" s="62">
        <f t="shared" si="3"/>
        <v>18</v>
      </c>
    </row>
    <row r="24" spans="1:14" s="110" customFormat="1" ht="19.5" customHeight="1" x14ac:dyDescent="0.25">
      <c r="A24" s="103">
        <v>6</v>
      </c>
      <c r="B24" s="59" t="s">
        <v>51</v>
      </c>
      <c r="C24" s="111">
        <v>44113</v>
      </c>
      <c r="D24" s="105" t="s">
        <v>172</v>
      </c>
      <c r="E24" s="106" t="s">
        <v>160</v>
      </c>
      <c r="F24" s="107" t="s">
        <v>79</v>
      </c>
      <c r="G24" s="108" t="s">
        <v>174</v>
      </c>
      <c r="H24" s="101"/>
      <c r="I24" s="112"/>
      <c r="J24" s="113"/>
      <c r="K24" s="109">
        <v>8</v>
      </c>
      <c r="L24" s="113"/>
      <c r="M24" s="114">
        <v>10</v>
      </c>
      <c r="N24" s="62">
        <f t="shared" si="3"/>
        <v>18</v>
      </c>
    </row>
    <row r="25" spans="1:14" s="110" customFormat="1" ht="19.5" customHeight="1" x14ac:dyDescent="0.25">
      <c r="A25" s="103">
        <v>7</v>
      </c>
      <c r="B25" s="59" t="s">
        <v>51</v>
      </c>
      <c r="C25" s="111">
        <v>44116</v>
      </c>
      <c r="D25" s="105" t="s">
        <v>166</v>
      </c>
      <c r="E25" s="106" t="s">
        <v>160</v>
      </c>
      <c r="F25" s="107" t="s">
        <v>79</v>
      </c>
      <c r="G25" s="108" t="s">
        <v>174</v>
      </c>
      <c r="H25" s="59"/>
      <c r="I25" s="109"/>
      <c r="J25" s="59"/>
      <c r="K25" s="109">
        <v>8</v>
      </c>
      <c r="L25" s="59"/>
      <c r="M25" s="109">
        <v>10</v>
      </c>
      <c r="N25" s="62">
        <f t="shared" si="3"/>
        <v>18</v>
      </c>
    </row>
    <row r="26" spans="1:14" s="110" customFormat="1" ht="19.5" customHeight="1" x14ac:dyDescent="0.25">
      <c r="A26" s="103">
        <v>8</v>
      </c>
      <c r="B26" s="59" t="s">
        <v>51</v>
      </c>
      <c r="C26" s="111">
        <v>44120</v>
      </c>
      <c r="D26" s="105" t="s">
        <v>172</v>
      </c>
      <c r="E26" s="106" t="s">
        <v>160</v>
      </c>
      <c r="F26" s="107" t="s">
        <v>79</v>
      </c>
      <c r="G26" s="108" t="s">
        <v>175</v>
      </c>
      <c r="H26" s="58"/>
      <c r="I26" s="115"/>
      <c r="J26" s="58">
        <v>2</v>
      </c>
      <c r="K26" s="115">
        <v>6</v>
      </c>
      <c r="L26" s="58">
        <v>2</v>
      </c>
      <c r="M26" s="115">
        <v>8</v>
      </c>
      <c r="N26" s="62">
        <f t="shared" si="3"/>
        <v>18</v>
      </c>
    </row>
    <row r="27" spans="1:14" s="110" customFormat="1" ht="19.5" customHeight="1" x14ac:dyDescent="0.25">
      <c r="A27" s="103">
        <v>9</v>
      </c>
      <c r="B27" s="59" t="s">
        <v>51</v>
      </c>
      <c r="C27" s="111">
        <v>44120</v>
      </c>
      <c r="D27" s="105" t="s">
        <v>166</v>
      </c>
      <c r="E27" s="106" t="s">
        <v>160</v>
      </c>
      <c r="F27" s="107" t="s">
        <v>79</v>
      </c>
      <c r="G27" s="108" t="s">
        <v>168</v>
      </c>
      <c r="H27" s="58"/>
      <c r="I27" s="115"/>
      <c r="J27" s="58">
        <v>2</v>
      </c>
      <c r="K27" s="115">
        <v>6</v>
      </c>
      <c r="L27" s="58">
        <v>2</v>
      </c>
      <c r="M27" s="115">
        <v>8</v>
      </c>
      <c r="N27" s="62">
        <f t="shared" si="3"/>
        <v>18</v>
      </c>
    </row>
    <row r="28" spans="1:14" s="110" customFormat="1" ht="19.5" customHeight="1" x14ac:dyDescent="0.25">
      <c r="A28" s="103">
        <v>11</v>
      </c>
      <c r="B28" s="59" t="s">
        <v>51</v>
      </c>
      <c r="C28" s="111">
        <v>44123</v>
      </c>
      <c r="D28" s="105" t="s">
        <v>166</v>
      </c>
      <c r="E28" s="106" t="s">
        <v>160</v>
      </c>
      <c r="F28" s="107" t="s">
        <v>79</v>
      </c>
      <c r="G28" s="108" t="s">
        <v>169</v>
      </c>
      <c r="H28" s="58"/>
      <c r="I28" s="115"/>
      <c r="J28" s="58">
        <v>2</v>
      </c>
      <c r="K28" s="115">
        <v>6</v>
      </c>
      <c r="L28" s="58"/>
      <c r="M28" s="115">
        <v>8</v>
      </c>
      <c r="N28" s="62">
        <f t="shared" si="3"/>
        <v>16</v>
      </c>
    </row>
    <row r="29" spans="1:14" s="110" customFormat="1" ht="19.5" customHeight="1" x14ac:dyDescent="0.25">
      <c r="A29" s="103">
        <v>13</v>
      </c>
      <c r="B29" s="59" t="s">
        <v>51</v>
      </c>
      <c r="C29" s="111">
        <v>44127</v>
      </c>
      <c r="D29" s="105" t="s">
        <v>172</v>
      </c>
      <c r="E29" s="106" t="s">
        <v>160</v>
      </c>
      <c r="F29" s="107" t="s">
        <v>79</v>
      </c>
      <c r="G29" s="108" t="s">
        <v>170</v>
      </c>
      <c r="H29" s="58"/>
      <c r="I29" s="115"/>
      <c r="J29" s="58">
        <v>3</v>
      </c>
      <c r="K29" s="115">
        <v>6</v>
      </c>
      <c r="L29" s="58">
        <v>3</v>
      </c>
      <c r="M29" s="115">
        <v>9</v>
      </c>
      <c r="N29" s="62">
        <f t="shared" si="3"/>
        <v>21</v>
      </c>
    </row>
    <row r="30" spans="1:14" s="110" customFormat="1" ht="19.5" customHeight="1" x14ac:dyDescent="0.25">
      <c r="A30" s="103">
        <v>18</v>
      </c>
      <c r="B30" s="59" t="s">
        <v>51</v>
      </c>
      <c r="C30" s="111">
        <v>44127</v>
      </c>
      <c r="D30" s="105" t="s">
        <v>166</v>
      </c>
      <c r="E30" s="106" t="s">
        <v>160</v>
      </c>
      <c r="F30" s="107" t="s">
        <v>79</v>
      </c>
      <c r="G30" s="108" t="s">
        <v>170</v>
      </c>
      <c r="H30" s="58"/>
      <c r="I30" s="115"/>
      <c r="J30" s="58">
        <v>3</v>
      </c>
      <c r="K30" s="115">
        <v>6</v>
      </c>
      <c r="L30" s="58">
        <v>3</v>
      </c>
      <c r="M30" s="115">
        <v>9</v>
      </c>
      <c r="N30" s="62">
        <f t="shared" si="3"/>
        <v>21</v>
      </c>
    </row>
    <row r="31" spans="1:14" s="110" customFormat="1" ht="19.5" customHeight="1" x14ac:dyDescent="0.25">
      <c r="A31" s="103">
        <v>15</v>
      </c>
      <c r="B31" s="59" t="s">
        <v>51</v>
      </c>
      <c r="C31" s="111">
        <v>44130</v>
      </c>
      <c r="D31" s="105" t="s">
        <v>166</v>
      </c>
      <c r="E31" s="106" t="s">
        <v>160</v>
      </c>
      <c r="F31" s="107" t="s">
        <v>79</v>
      </c>
      <c r="G31" s="108" t="s">
        <v>170</v>
      </c>
      <c r="H31" s="58"/>
      <c r="I31" s="115"/>
      <c r="J31" s="58">
        <v>2</v>
      </c>
      <c r="K31" s="115">
        <v>6</v>
      </c>
      <c r="L31" s="58">
        <v>3</v>
      </c>
      <c r="M31" s="115">
        <v>8</v>
      </c>
      <c r="N31" s="62">
        <f t="shared" si="3"/>
        <v>19</v>
      </c>
    </row>
    <row r="32" spans="1:14" s="110" customFormat="1" ht="19.5" customHeight="1" x14ac:dyDescent="0.25">
      <c r="A32" s="103">
        <v>16</v>
      </c>
      <c r="B32" s="59" t="s">
        <v>51</v>
      </c>
      <c r="C32" s="111">
        <v>44134</v>
      </c>
      <c r="D32" s="105" t="s">
        <v>172</v>
      </c>
      <c r="E32" s="106" t="s">
        <v>160</v>
      </c>
      <c r="F32" s="107" t="s">
        <v>79</v>
      </c>
      <c r="G32" s="108" t="s">
        <v>176</v>
      </c>
      <c r="H32" s="58"/>
      <c r="I32" s="115"/>
      <c r="J32" s="58">
        <v>4</v>
      </c>
      <c r="K32" s="115">
        <v>4</v>
      </c>
      <c r="L32" s="58">
        <v>4</v>
      </c>
      <c r="M32" s="115">
        <v>6</v>
      </c>
      <c r="N32" s="62">
        <f t="shared" si="3"/>
        <v>18</v>
      </c>
    </row>
    <row r="33" spans="1:19" s="110" customFormat="1" ht="19.5" customHeight="1" thickBot="1" x14ac:dyDescent="0.3">
      <c r="A33" s="103">
        <v>17</v>
      </c>
      <c r="B33" s="59" t="s">
        <v>51</v>
      </c>
      <c r="C33" s="111">
        <v>44134</v>
      </c>
      <c r="D33" s="105" t="s">
        <v>166</v>
      </c>
      <c r="E33" s="106" t="s">
        <v>160</v>
      </c>
      <c r="F33" s="107" t="s">
        <v>79</v>
      </c>
      <c r="G33" s="108" t="s">
        <v>171</v>
      </c>
      <c r="H33" s="58"/>
      <c r="I33" s="115"/>
      <c r="J33" s="58">
        <v>4</v>
      </c>
      <c r="K33" s="115">
        <v>4</v>
      </c>
      <c r="L33" s="58">
        <v>3</v>
      </c>
      <c r="M33" s="115">
        <v>7</v>
      </c>
      <c r="N33" s="62">
        <f t="shared" ref="N33" si="4">SUM(H33:M33)</f>
        <v>18</v>
      </c>
    </row>
    <row r="34" spans="1:19" ht="19.5" customHeight="1" thickTop="1" thickBot="1" x14ac:dyDescent="0.3">
      <c r="A34" s="15"/>
      <c r="B34" s="10"/>
      <c r="C34" s="15"/>
      <c r="D34" s="15"/>
      <c r="E34" s="15"/>
      <c r="F34" s="28"/>
      <c r="G34" s="32" t="s">
        <v>6</v>
      </c>
      <c r="H34" s="40" t="s">
        <v>25</v>
      </c>
      <c r="I34" s="126">
        <f>SUM(H20:H33,J20:J33,L20:L33)</f>
        <v>51</v>
      </c>
      <c r="J34" s="127" t="e">
        <f>SUM(#REF!)</f>
        <v>#REF!</v>
      </c>
      <c r="K34" s="41" t="s">
        <v>24</v>
      </c>
      <c r="L34" s="126">
        <f>SUM(I20:I33,K20:K33,M20:M33)</f>
        <v>194</v>
      </c>
      <c r="M34" s="127" t="e">
        <f>SUM(#REF!)</f>
        <v>#REF!</v>
      </c>
      <c r="N34" s="81">
        <f>SUM(N20:N33)</f>
        <v>245</v>
      </c>
    </row>
    <row r="35" spans="1:19" ht="19.5" customHeight="1" thickTop="1" x14ac:dyDescent="0.25">
      <c r="A35" s="15">
        <v>2</v>
      </c>
      <c r="B35" s="56" t="s">
        <v>12</v>
      </c>
      <c r="C35" s="99">
        <v>44109</v>
      </c>
      <c r="D35" s="17" t="s">
        <v>178</v>
      </c>
      <c r="E35" s="16" t="s">
        <v>160</v>
      </c>
      <c r="F35" s="27" t="s">
        <v>79</v>
      </c>
      <c r="G35" s="9" t="s">
        <v>173</v>
      </c>
      <c r="H35" s="59"/>
      <c r="I35" s="21"/>
      <c r="J35" s="10">
        <v>1</v>
      </c>
      <c r="K35" s="21">
        <v>5</v>
      </c>
      <c r="L35" s="10">
        <v>2</v>
      </c>
      <c r="M35" s="21">
        <v>6</v>
      </c>
      <c r="N35" s="62">
        <f t="shared" ref="N35" si="5">SUM(H35:M35)</f>
        <v>14</v>
      </c>
    </row>
    <row r="36" spans="1:19" ht="19.5" customHeight="1" x14ac:dyDescent="0.25">
      <c r="A36" s="16">
        <v>4</v>
      </c>
      <c r="B36" s="56" t="s">
        <v>12</v>
      </c>
      <c r="C36" s="99">
        <v>44116</v>
      </c>
      <c r="D36" s="17" t="s">
        <v>178</v>
      </c>
      <c r="E36" s="16" t="s">
        <v>160</v>
      </c>
      <c r="F36" s="27" t="s">
        <v>79</v>
      </c>
      <c r="G36" s="9" t="s">
        <v>174</v>
      </c>
      <c r="H36" s="59"/>
      <c r="I36" s="21"/>
      <c r="J36" s="10"/>
      <c r="K36" s="21">
        <v>8</v>
      </c>
      <c r="L36" s="10"/>
      <c r="M36" s="21">
        <v>10</v>
      </c>
      <c r="N36" s="62">
        <f t="shared" ref="N36" si="6">SUM(H36:M36)</f>
        <v>18</v>
      </c>
    </row>
    <row r="37" spans="1:19" ht="19.5" customHeight="1" x14ac:dyDescent="0.25">
      <c r="A37" s="15">
        <v>6</v>
      </c>
      <c r="B37" s="56" t="s">
        <v>12</v>
      </c>
      <c r="C37" s="99">
        <v>44123</v>
      </c>
      <c r="D37" s="17" t="s">
        <v>178</v>
      </c>
      <c r="E37" s="16" t="s">
        <v>160</v>
      </c>
      <c r="F37" s="27" t="s">
        <v>79</v>
      </c>
      <c r="G37" s="9" t="s">
        <v>177</v>
      </c>
      <c r="H37" s="58"/>
      <c r="I37" s="39"/>
      <c r="J37" s="100">
        <v>2</v>
      </c>
      <c r="K37" s="39">
        <v>6</v>
      </c>
      <c r="L37" s="100"/>
      <c r="M37" s="39">
        <v>8</v>
      </c>
      <c r="N37" s="62">
        <v>16</v>
      </c>
    </row>
    <row r="38" spans="1:19" ht="19.5" customHeight="1" thickBot="1" x14ac:dyDescent="0.3">
      <c r="A38" s="15">
        <v>8</v>
      </c>
      <c r="B38" s="56" t="s">
        <v>12</v>
      </c>
      <c r="C38" s="99">
        <v>44130</v>
      </c>
      <c r="D38" s="17" t="s">
        <v>178</v>
      </c>
      <c r="E38" s="16" t="s">
        <v>160</v>
      </c>
      <c r="F38" s="27" t="s">
        <v>79</v>
      </c>
      <c r="G38" s="9" t="s">
        <v>170</v>
      </c>
      <c r="H38" s="58"/>
      <c r="I38" s="39"/>
      <c r="J38" s="100">
        <v>2</v>
      </c>
      <c r="K38" s="39">
        <v>6</v>
      </c>
      <c r="L38" s="100">
        <v>3</v>
      </c>
      <c r="M38" s="39">
        <v>8</v>
      </c>
      <c r="N38" s="62">
        <v>19</v>
      </c>
    </row>
    <row r="39" spans="1:19" ht="19.5" customHeight="1" thickTop="1" thickBot="1" x14ac:dyDescent="0.3">
      <c r="A39" s="15"/>
      <c r="B39" s="10" t="s">
        <v>28</v>
      </c>
      <c r="C39" s="15"/>
      <c r="D39" s="15"/>
      <c r="E39" s="15"/>
      <c r="F39" s="28"/>
      <c r="G39" s="32" t="s">
        <v>6</v>
      </c>
      <c r="H39" s="40" t="s">
        <v>25</v>
      </c>
      <c r="I39" s="126">
        <f>SUM(H35:H38,J35:J38,L35:L38)</f>
        <v>10</v>
      </c>
      <c r="J39" s="127">
        <f>SUM(J12:J12)</f>
        <v>0</v>
      </c>
      <c r="K39" s="41" t="s">
        <v>24</v>
      </c>
      <c r="L39" s="126">
        <f>SUM(I35:I38,K35:K38,M35:M38)</f>
        <v>57</v>
      </c>
      <c r="M39" s="127">
        <f>SUM(M12:M12)</f>
        <v>10</v>
      </c>
      <c r="N39" s="87">
        <f>SUM(N35:N38)</f>
        <v>67</v>
      </c>
    </row>
    <row r="40" spans="1:19" ht="15.75" thickTop="1" x14ac:dyDescent="0.25">
      <c r="A40" s="103">
        <v>1</v>
      </c>
      <c r="B40" s="118" t="s">
        <v>125</v>
      </c>
      <c r="C40" s="13">
        <v>44105</v>
      </c>
      <c r="D40" s="15" t="s">
        <v>181</v>
      </c>
      <c r="E40" s="15" t="s">
        <v>160</v>
      </c>
      <c r="F40" s="28" t="s">
        <v>79</v>
      </c>
      <c r="G40" s="117" t="s">
        <v>179</v>
      </c>
      <c r="H40" s="100"/>
      <c r="I40" s="39"/>
      <c r="J40" s="100"/>
      <c r="K40" s="39"/>
      <c r="L40" s="100"/>
      <c r="M40" s="39">
        <v>2</v>
      </c>
      <c r="N40" s="116">
        <v>2</v>
      </c>
    </row>
    <row r="41" spans="1:19" ht="15.75" thickBot="1" x14ac:dyDescent="0.3">
      <c r="A41" s="103">
        <v>2</v>
      </c>
      <c r="B41" s="118" t="s">
        <v>125</v>
      </c>
      <c r="C41" s="13">
        <v>44132</v>
      </c>
      <c r="D41" s="15" t="s">
        <v>180</v>
      </c>
      <c r="E41" s="15" t="s">
        <v>160</v>
      </c>
      <c r="F41" s="28" t="s">
        <v>79</v>
      </c>
      <c r="G41" s="117" t="s">
        <v>179</v>
      </c>
      <c r="H41" s="100"/>
      <c r="I41" s="39"/>
      <c r="J41" s="100"/>
      <c r="K41" s="39"/>
      <c r="L41" s="100"/>
      <c r="M41" s="39">
        <v>2</v>
      </c>
      <c r="N41" s="116">
        <f>SUM(H41:M41)</f>
        <v>2</v>
      </c>
    </row>
    <row r="42" spans="1:19" ht="16.5" thickTop="1" thickBot="1" x14ac:dyDescent="0.3">
      <c r="A42" s="103"/>
      <c r="B42" s="10" t="s">
        <v>28</v>
      </c>
      <c r="C42" s="15"/>
      <c r="D42" s="15"/>
      <c r="E42" s="15"/>
      <c r="F42" s="28"/>
      <c r="G42" s="32" t="s">
        <v>6</v>
      </c>
      <c r="H42" s="40" t="s">
        <v>25</v>
      </c>
      <c r="I42" s="126">
        <f>SUM(H41:H41,J41:J41,L41:L41)</f>
        <v>0</v>
      </c>
      <c r="J42" s="127">
        <f>SUM('4o trimestre'!J39:J39)</f>
        <v>0</v>
      </c>
      <c r="K42" s="41" t="s">
        <v>24</v>
      </c>
      <c r="L42" s="126">
        <f>SUM(I40:I41,K40:K41,M40:M41)</f>
        <v>4</v>
      </c>
      <c r="M42" s="127">
        <f>SUM('4o trimestre'!M39:M39)</f>
        <v>10</v>
      </c>
      <c r="N42" s="87">
        <f>SUM(N40:N41)</f>
        <v>4</v>
      </c>
    </row>
    <row r="43" spans="1:19" ht="19.5" customHeight="1" thickTop="1" thickBot="1" x14ac:dyDescent="0.4">
      <c r="B43" s="54"/>
      <c r="E43" s="12"/>
      <c r="F43" s="130" t="s">
        <v>21</v>
      </c>
      <c r="G43" s="131"/>
      <c r="H43" s="38">
        <f>SUM(H7:H8,H10:H18,H20:H33,H35:H38,H40:H41)</f>
        <v>0</v>
      </c>
      <c r="I43" s="38">
        <f t="shared" ref="I43:M43" si="7">SUM(I7:I8,I10:I18,I20:I33,I35:I38,I40:I41)</f>
        <v>0</v>
      </c>
      <c r="J43" s="38">
        <f t="shared" si="7"/>
        <v>45</v>
      </c>
      <c r="K43" s="38">
        <f t="shared" si="7"/>
        <v>162</v>
      </c>
      <c r="L43" s="38">
        <f t="shared" si="7"/>
        <v>47</v>
      </c>
      <c r="M43" s="38">
        <f t="shared" si="7"/>
        <v>220</v>
      </c>
      <c r="N43" s="89">
        <f>SUM(N7,N9,N19,N34,N39, N42)</f>
        <v>474</v>
      </c>
    </row>
    <row r="44" spans="1:19" ht="19.5" customHeight="1" thickTop="1" thickBot="1" x14ac:dyDescent="0.3">
      <c r="G44" s="3"/>
      <c r="H44" s="3"/>
      <c r="I44" s="3"/>
      <c r="J44" s="3"/>
      <c r="K44" s="3"/>
      <c r="L44" s="3"/>
      <c r="R44" s="83"/>
      <c r="S44" s="83"/>
    </row>
    <row r="45" spans="1:19" ht="13.5" customHeight="1" thickTop="1" thickBot="1" x14ac:dyDescent="0.3">
      <c r="B45" s="55"/>
      <c r="F45" s="12"/>
      <c r="G45" s="120" t="s">
        <v>10</v>
      </c>
      <c r="H45" s="121"/>
      <c r="I45" s="121"/>
      <c r="J45" s="121"/>
      <c r="K45" s="121"/>
      <c r="L45" s="122"/>
      <c r="M45" s="25"/>
      <c r="N45" s="94">
        <f>SUM(H43,J43,L43)</f>
        <v>92</v>
      </c>
    </row>
    <row r="46" spans="1:19" ht="19.5" customHeight="1" thickTop="1" thickBot="1" x14ac:dyDescent="0.3">
      <c r="B46" s="55"/>
      <c r="F46" s="12"/>
      <c r="G46" s="123" t="s">
        <v>11</v>
      </c>
      <c r="H46" s="124"/>
      <c r="I46" s="124"/>
      <c r="J46" s="124"/>
      <c r="K46" s="124"/>
      <c r="L46" s="125"/>
      <c r="M46" s="26"/>
      <c r="N46" s="95">
        <f>SUM(I43,K43,M43)</f>
        <v>382</v>
      </c>
      <c r="R46" s="83"/>
    </row>
    <row r="47" spans="1:19" ht="15.75" thickTop="1" x14ac:dyDescent="0.25">
      <c r="R47" s="83"/>
    </row>
    <row r="48" spans="1:19" x14ac:dyDescent="0.25">
      <c r="R48" s="83"/>
    </row>
    <row r="49" spans="1:30" ht="20.25" x14ac:dyDescent="0.3">
      <c r="B49" s="137" t="s">
        <v>0</v>
      </c>
      <c r="C49" s="137"/>
      <c r="D49" s="137"/>
      <c r="E49" s="137"/>
      <c r="F49" s="137"/>
      <c r="G49" s="137"/>
      <c r="H49" s="137"/>
      <c r="I49" s="4"/>
      <c r="J49" s="4"/>
      <c r="K49" s="4"/>
      <c r="L49" s="4"/>
      <c r="M49" s="4"/>
      <c r="N49" s="4"/>
      <c r="R49" s="83"/>
    </row>
    <row r="50" spans="1:30" ht="15.75" x14ac:dyDescent="0.25">
      <c r="A50" s="7"/>
      <c r="B50" s="138" t="s">
        <v>1</v>
      </c>
      <c r="C50" s="138"/>
      <c r="D50" s="138"/>
      <c r="E50" s="138"/>
      <c r="F50" s="138"/>
      <c r="G50" s="138"/>
      <c r="H50" s="138"/>
      <c r="I50" s="5"/>
      <c r="J50" s="5"/>
      <c r="K50" s="5"/>
      <c r="L50" s="5"/>
      <c r="M50" s="5"/>
      <c r="N50" s="5"/>
    </row>
    <row r="51" spans="1:30" ht="15.75" x14ac:dyDescent="0.25">
      <c r="A51" s="7"/>
      <c r="B51" s="139" t="s">
        <v>34</v>
      </c>
      <c r="C51" s="139"/>
      <c r="D51" s="139"/>
      <c r="E51" s="139"/>
      <c r="F51" s="139"/>
      <c r="G51" s="139"/>
      <c r="H51" s="139"/>
      <c r="I51" s="7"/>
      <c r="J51" s="7"/>
      <c r="K51" s="7"/>
      <c r="L51" s="7"/>
      <c r="M51" s="8"/>
      <c r="N51" s="8"/>
    </row>
    <row r="52" spans="1:30" ht="16.5" thickBot="1" x14ac:dyDescent="0.3">
      <c r="A52" s="7"/>
      <c r="B52" s="139" t="s">
        <v>163</v>
      </c>
      <c r="C52" s="139"/>
      <c r="D52" s="139"/>
      <c r="E52" s="139"/>
      <c r="F52" s="139"/>
      <c r="G52" s="139"/>
      <c r="H52" s="139"/>
      <c r="I52" s="8"/>
      <c r="J52" s="8"/>
      <c r="K52" s="8"/>
      <c r="L52" s="8"/>
      <c r="M52" s="8"/>
      <c r="N52" s="8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</row>
    <row r="53" spans="1:30" ht="16.5" thickTop="1" thickBot="1" x14ac:dyDescent="0.3">
      <c r="A53" s="140" t="s">
        <v>72</v>
      </c>
      <c r="B53" s="140" t="s">
        <v>15</v>
      </c>
      <c r="C53" s="140" t="s">
        <v>2</v>
      </c>
      <c r="D53" s="140" t="s">
        <v>3</v>
      </c>
      <c r="E53" s="140" t="s">
        <v>4</v>
      </c>
      <c r="F53" s="142" t="s">
        <v>7</v>
      </c>
      <c r="G53" s="140" t="s">
        <v>5</v>
      </c>
      <c r="H53" s="134" t="s">
        <v>20</v>
      </c>
      <c r="I53" s="134"/>
      <c r="J53" s="132" t="s">
        <v>19</v>
      </c>
      <c r="K53" s="133"/>
      <c r="L53" s="134" t="s">
        <v>18</v>
      </c>
      <c r="M53" s="134"/>
      <c r="N53" s="135" t="s">
        <v>6</v>
      </c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</row>
    <row r="54" spans="1:30" ht="16.5" thickTop="1" thickBot="1" x14ac:dyDescent="0.3">
      <c r="A54" s="141"/>
      <c r="B54" s="141"/>
      <c r="C54" s="141"/>
      <c r="D54" s="141"/>
      <c r="E54" s="141"/>
      <c r="F54" s="143"/>
      <c r="G54" s="141"/>
      <c r="H54" s="29" t="s">
        <v>8</v>
      </c>
      <c r="I54" s="35" t="s">
        <v>9</v>
      </c>
      <c r="J54" s="19" t="s">
        <v>8</v>
      </c>
      <c r="K54" s="20" t="s">
        <v>9</v>
      </c>
      <c r="L54" s="29" t="s">
        <v>8</v>
      </c>
      <c r="M54" s="35" t="s">
        <v>9</v>
      </c>
      <c r="N54" s="136"/>
      <c r="P54" s="84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</row>
    <row r="55" spans="1:30" ht="16.5" thickTop="1" thickBot="1" x14ac:dyDescent="0.3">
      <c r="A55" s="16"/>
      <c r="B55" s="96"/>
      <c r="C55" s="18"/>
      <c r="D55" s="17"/>
      <c r="E55" s="16"/>
      <c r="F55" s="27"/>
      <c r="G55" s="11"/>
      <c r="H55" s="30"/>
      <c r="I55" s="36"/>
      <c r="J55" s="33"/>
      <c r="K55" s="24"/>
      <c r="L55" s="30"/>
      <c r="M55" s="36"/>
      <c r="N55" s="91"/>
      <c r="P55" s="85"/>
    </row>
    <row r="56" spans="1:30" ht="16.5" thickTop="1" thickBot="1" x14ac:dyDescent="0.3">
      <c r="A56" s="15"/>
      <c r="B56" s="10" t="s">
        <v>28</v>
      </c>
      <c r="C56" s="15"/>
      <c r="D56" s="13"/>
      <c r="E56" s="15"/>
      <c r="F56" s="28"/>
      <c r="G56" s="32" t="s">
        <v>6</v>
      </c>
      <c r="H56" s="40" t="s">
        <v>25</v>
      </c>
      <c r="I56" s="126">
        <f>SUM(H55:H55,J55:J55,L55:L55)</f>
        <v>0</v>
      </c>
      <c r="J56" s="127">
        <f>SUM(J52:J54)</f>
        <v>0</v>
      </c>
      <c r="K56" s="41" t="s">
        <v>24</v>
      </c>
      <c r="L56" s="126">
        <f>SUM(I55:I55,K55:K55,M55:M55)</f>
        <v>0</v>
      </c>
      <c r="M56" s="127">
        <f>SUM(M52:M54)</f>
        <v>0</v>
      </c>
      <c r="N56" s="87">
        <f>SUM(N55:N55)</f>
        <v>0</v>
      </c>
    </row>
    <row r="57" spans="1:30" ht="15.75" thickTop="1" x14ac:dyDescent="0.25">
      <c r="A57" s="16">
        <v>1</v>
      </c>
      <c r="B57" s="56" t="s">
        <v>75</v>
      </c>
      <c r="C57" s="18">
        <v>44137</v>
      </c>
      <c r="D57" s="17" t="s">
        <v>161</v>
      </c>
      <c r="E57" s="16" t="s">
        <v>160</v>
      </c>
      <c r="F57" s="27" t="s">
        <v>79</v>
      </c>
      <c r="G57" s="11" t="s">
        <v>184</v>
      </c>
      <c r="H57" s="30"/>
      <c r="I57" s="36"/>
      <c r="J57" s="33">
        <v>3</v>
      </c>
      <c r="K57" s="24">
        <v>5</v>
      </c>
      <c r="L57" s="30">
        <v>1</v>
      </c>
      <c r="M57" s="36">
        <v>5</v>
      </c>
      <c r="N57" s="91">
        <f t="shared" ref="N57:N59" si="8">SUM(H57:M57)</f>
        <v>14</v>
      </c>
      <c r="P57" s="85"/>
    </row>
    <row r="58" spans="1:30" x14ac:dyDescent="0.25">
      <c r="A58" s="16">
        <v>2</v>
      </c>
      <c r="B58" s="56" t="s">
        <v>75</v>
      </c>
      <c r="C58" s="18">
        <v>44141</v>
      </c>
      <c r="D58" s="17" t="s">
        <v>161</v>
      </c>
      <c r="E58" s="16" t="s">
        <v>160</v>
      </c>
      <c r="F58" s="27" t="s">
        <v>79</v>
      </c>
      <c r="G58" s="11" t="s">
        <v>185</v>
      </c>
      <c r="H58" s="30"/>
      <c r="I58" s="36"/>
      <c r="J58" s="33">
        <v>1</v>
      </c>
      <c r="K58" s="24">
        <v>7</v>
      </c>
      <c r="L58" s="30">
        <v>1</v>
      </c>
      <c r="M58" s="36">
        <v>7</v>
      </c>
      <c r="N58" s="91">
        <f t="shared" si="8"/>
        <v>16</v>
      </c>
      <c r="P58" s="85"/>
    </row>
    <row r="59" spans="1:30" x14ac:dyDescent="0.25">
      <c r="A59" s="16">
        <v>3</v>
      </c>
      <c r="B59" s="56" t="s">
        <v>75</v>
      </c>
      <c r="C59" s="18">
        <v>44144</v>
      </c>
      <c r="D59" s="17" t="s">
        <v>161</v>
      </c>
      <c r="E59" s="16" t="s">
        <v>160</v>
      </c>
      <c r="F59" s="27" t="s">
        <v>79</v>
      </c>
      <c r="G59" s="11" t="s">
        <v>186</v>
      </c>
      <c r="H59" s="30"/>
      <c r="I59" s="36"/>
      <c r="J59" s="33">
        <v>1</v>
      </c>
      <c r="K59" s="24">
        <v>7</v>
      </c>
      <c r="L59" s="30">
        <v>1</v>
      </c>
      <c r="M59" s="36">
        <v>7</v>
      </c>
      <c r="N59" s="91">
        <f t="shared" si="8"/>
        <v>16</v>
      </c>
      <c r="P59" s="85"/>
    </row>
    <row r="60" spans="1:30" x14ac:dyDescent="0.25">
      <c r="A60" s="16">
        <v>4</v>
      </c>
      <c r="B60" s="56" t="s">
        <v>75</v>
      </c>
      <c r="C60" s="18">
        <v>44148</v>
      </c>
      <c r="D60" s="17" t="s">
        <v>161</v>
      </c>
      <c r="E60" s="16" t="s">
        <v>160</v>
      </c>
      <c r="F60" s="27" t="s">
        <v>79</v>
      </c>
      <c r="G60" s="11" t="s">
        <v>187</v>
      </c>
      <c r="H60" s="30"/>
      <c r="I60" s="36"/>
      <c r="J60" s="33">
        <v>1</v>
      </c>
      <c r="K60" s="24">
        <v>5</v>
      </c>
      <c r="L60" s="30">
        <v>2</v>
      </c>
      <c r="M60" s="36">
        <v>7</v>
      </c>
      <c r="N60" s="91">
        <f t="shared" ref="N60:N63" si="9">SUM(H60:M60)</f>
        <v>15</v>
      </c>
      <c r="P60" s="85"/>
    </row>
    <row r="61" spans="1:30" x14ac:dyDescent="0.25">
      <c r="A61" s="16">
        <v>5</v>
      </c>
      <c r="B61" s="56" t="s">
        <v>75</v>
      </c>
      <c r="C61" s="18">
        <v>44152</v>
      </c>
      <c r="D61" s="17" t="s">
        <v>161</v>
      </c>
      <c r="E61" s="16" t="s">
        <v>160</v>
      </c>
      <c r="F61" s="27" t="s">
        <v>79</v>
      </c>
      <c r="G61" s="11" t="s">
        <v>187</v>
      </c>
      <c r="H61" s="30"/>
      <c r="I61" s="36"/>
      <c r="J61" s="33">
        <v>2</v>
      </c>
      <c r="K61" s="24">
        <v>6</v>
      </c>
      <c r="L61" s="30">
        <v>2</v>
      </c>
      <c r="M61" s="36">
        <v>7</v>
      </c>
      <c r="N61" s="91">
        <f t="shared" si="9"/>
        <v>17</v>
      </c>
      <c r="P61" s="85"/>
    </row>
    <row r="62" spans="1:30" x14ac:dyDescent="0.25">
      <c r="A62" s="16">
        <v>6</v>
      </c>
      <c r="B62" s="56" t="s">
        <v>75</v>
      </c>
      <c r="C62" s="18">
        <v>44162</v>
      </c>
      <c r="D62" s="17" t="s">
        <v>161</v>
      </c>
      <c r="E62" s="16" t="s">
        <v>182</v>
      </c>
      <c r="F62" s="27" t="s">
        <v>183</v>
      </c>
      <c r="G62" s="11" t="s">
        <v>176</v>
      </c>
      <c r="H62" s="30"/>
      <c r="I62" s="36"/>
      <c r="J62" s="33">
        <v>3</v>
      </c>
      <c r="K62" s="24">
        <v>5</v>
      </c>
      <c r="L62" s="30">
        <v>0</v>
      </c>
      <c r="M62" s="36">
        <v>9</v>
      </c>
      <c r="N62" s="91">
        <f t="shared" si="9"/>
        <v>17</v>
      </c>
      <c r="P62" s="85"/>
    </row>
    <row r="63" spans="1:30" ht="15.75" thickBot="1" x14ac:dyDescent="0.3">
      <c r="A63" s="16">
        <v>7</v>
      </c>
      <c r="B63" s="56" t="s">
        <v>75</v>
      </c>
      <c r="C63" s="18">
        <v>44165</v>
      </c>
      <c r="D63" s="17" t="s">
        <v>161</v>
      </c>
      <c r="E63" s="16" t="s">
        <v>182</v>
      </c>
      <c r="F63" s="27" t="s">
        <v>183</v>
      </c>
      <c r="G63" s="11" t="s">
        <v>176</v>
      </c>
      <c r="H63" s="30"/>
      <c r="I63" s="36"/>
      <c r="J63" s="33">
        <v>3</v>
      </c>
      <c r="K63" s="24">
        <v>5</v>
      </c>
      <c r="L63" s="30">
        <v>0</v>
      </c>
      <c r="M63" s="36">
        <v>8</v>
      </c>
      <c r="N63" s="91">
        <f t="shared" si="9"/>
        <v>16</v>
      </c>
      <c r="P63" s="85"/>
    </row>
    <row r="64" spans="1:30" ht="16.5" thickTop="1" thickBot="1" x14ac:dyDescent="0.3">
      <c r="A64" s="16"/>
      <c r="B64" s="56"/>
      <c r="C64" s="18"/>
      <c r="D64" s="15"/>
      <c r="E64" s="15"/>
      <c r="F64" s="15"/>
      <c r="G64" s="78" t="s">
        <v>6</v>
      </c>
      <c r="H64" s="40" t="s">
        <v>25</v>
      </c>
      <c r="I64" s="128">
        <f>SUM(H57:H63,J57:J63,L57:L63)</f>
        <v>21</v>
      </c>
      <c r="J64" s="129"/>
      <c r="K64" s="80" t="s">
        <v>24</v>
      </c>
      <c r="L64" s="128">
        <f>SUM(I57:I63,K57:K63,M57:M63)</f>
        <v>90</v>
      </c>
      <c r="M64" s="129"/>
      <c r="N64" s="81">
        <f>SUM(N57:N63)</f>
        <v>111</v>
      </c>
    </row>
    <row r="65" spans="1:16" ht="15.75" thickTop="1" x14ac:dyDescent="0.25">
      <c r="A65" s="16">
        <v>1</v>
      </c>
      <c r="B65" s="56" t="s">
        <v>22</v>
      </c>
      <c r="C65" s="18">
        <v>44162</v>
      </c>
      <c r="D65" s="17" t="s">
        <v>194</v>
      </c>
      <c r="E65" s="16" t="s">
        <v>182</v>
      </c>
      <c r="F65" s="27" t="s">
        <v>183</v>
      </c>
      <c r="G65" s="11" t="s">
        <v>176</v>
      </c>
      <c r="H65" s="30">
        <v>3</v>
      </c>
      <c r="I65" s="36">
        <v>4</v>
      </c>
      <c r="J65" s="33">
        <v>0</v>
      </c>
      <c r="K65" s="24">
        <v>1</v>
      </c>
      <c r="L65" s="30">
        <v>0</v>
      </c>
      <c r="M65" s="36">
        <v>9</v>
      </c>
      <c r="N65" s="91">
        <f t="shared" ref="N65:N66" si="10">SUM(H65:M65)</f>
        <v>17</v>
      </c>
      <c r="P65" s="85"/>
    </row>
    <row r="66" spans="1:16" ht="15.75" thickBot="1" x14ac:dyDescent="0.3">
      <c r="A66" s="16">
        <v>2</v>
      </c>
      <c r="B66" s="56" t="s">
        <v>22</v>
      </c>
      <c r="C66" s="18">
        <v>44165</v>
      </c>
      <c r="D66" s="17" t="s">
        <v>201</v>
      </c>
      <c r="E66" s="16" t="s">
        <v>182</v>
      </c>
      <c r="F66" s="27" t="s">
        <v>183</v>
      </c>
      <c r="G66" s="11" t="s">
        <v>176</v>
      </c>
      <c r="H66" s="30">
        <v>2</v>
      </c>
      <c r="I66" s="36">
        <v>4</v>
      </c>
      <c r="J66" s="33">
        <v>1</v>
      </c>
      <c r="K66" s="24">
        <v>1</v>
      </c>
      <c r="L66" s="30"/>
      <c r="M66" s="36">
        <v>8</v>
      </c>
      <c r="N66" s="91">
        <f t="shared" si="10"/>
        <v>16</v>
      </c>
      <c r="P66" s="85"/>
    </row>
    <row r="67" spans="1:16" ht="16.5" thickTop="1" thickBot="1" x14ac:dyDescent="0.3">
      <c r="A67" s="15"/>
      <c r="B67" s="10" t="s">
        <v>28</v>
      </c>
      <c r="C67" s="15"/>
      <c r="D67" s="13"/>
      <c r="E67" s="15"/>
      <c r="F67" s="28"/>
      <c r="G67" s="32" t="s">
        <v>6</v>
      </c>
      <c r="H67" s="40" t="s">
        <v>25</v>
      </c>
      <c r="I67" s="126">
        <f>SUM(H65:H66,J65:J66,L65:L66)</f>
        <v>6</v>
      </c>
      <c r="J67" s="127" t="e">
        <f>SUM(#REF!)</f>
        <v>#REF!</v>
      </c>
      <c r="K67" s="41" t="s">
        <v>24</v>
      </c>
      <c r="L67" s="126">
        <f>SUM(I65:I66,K65:K66,M65:M66)</f>
        <v>27</v>
      </c>
      <c r="M67" s="127" t="e">
        <f>SUM(#REF!)</f>
        <v>#REF!</v>
      </c>
      <c r="N67" s="87">
        <f>SUM(N65:N66)</f>
        <v>33</v>
      </c>
    </row>
    <row r="68" spans="1:16" ht="15.75" thickTop="1" x14ac:dyDescent="0.25">
      <c r="A68" s="16">
        <v>1</v>
      </c>
      <c r="B68" s="56" t="s">
        <v>13</v>
      </c>
      <c r="C68" s="18">
        <v>44140</v>
      </c>
      <c r="D68" s="17" t="s">
        <v>188</v>
      </c>
      <c r="E68" s="16" t="s">
        <v>160</v>
      </c>
      <c r="F68" s="27" t="s">
        <v>79</v>
      </c>
      <c r="G68" s="11" t="s">
        <v>189</v>
      </c>
      <c r="H68" s="30">
        <v>2</v>
      </c>
      <c r="I68" s="36"/>
      <c r="J68" s="33">
        <v>3</v>
      </c>
      <c r="K68" s="24">
        <v>3</v>
      </c>
      <c r="L68" s="30"/>
      <c r="M68" s="36">
        <v>1</v>
      </c>
      <c r="N68" s="91">
        <f t="shared" ref="N68:N69" si="11">SUM(H68:M68)</f>
        <v>9</v>
      </c>
      <c r="P68" s="85"/>
    </row>
    <row r="69" spans="1:16" ht="15.75" thickBot="1" x14ac:dyDescent="0.3">
      <c r="A69" s="16">
        <v>2</v>
      </c>
      <c r="B69" s="56" t="s">
        <v>13</v>
      </c>
      <c r="C69" s="18">
        <v>44152</v>
      </c>
      <c r="D69" s="17" t="s">
        <v>190</v>
      </c>
      <c r="E69" s="16" t="s">
        <v>160</v>
      </c>
      <c r="F69" s="27" t="s">
        <v>79</v>
      </c>
      <c r="G69" s="11" t="s">
        <v>187</v>
      </c>
      <c r="H69" s="30">
        <v>1</v>
      </c>
      <c r="I69" s="36">
        <v>2</v>
      </c>
      <c r="J69" s="33"/>
      <c r="K69" s="24">
        <v>5</v>
      </c>
      <c r="L69" s="30">
        <v>2</v>
      </c>
      <c r="M69" s="36">
        <v>7</v>
      </c>
      <c r="N69" s="91">
        <f t="shared" si="11"/>
        <v>17</v>
      </c>
      <c r="P69" s="85"/>
    </row>
    <row r="70" spans="1:16" ht="16.5" thickTop="1" thickBot="1" x14ac:dyDescent="0.3">
      <c r="A70" s="15"/>
      <c r="B70" s="10" t="s">
        <v>28</v>
      </c>
      <c r="C70" s="15"/>
      <c r="D70" s="13"/>
      <c r="E70" s="15"/>
      <c r="F70" s="28"/>
      <c r="G70" s="32" t="s">
        <v>6</v>
      </c>
      <c r="H70" s="40" t="s">
        <v>25</v>
      </c>
      <c r="I70" s="126">
        <f>SUM(H68:H69,J68:J69,L68:L69)</f>
        <v>8</v>
      </c>
      <c r="J70" s="127" t="e">
        <f>SUM(#REF!)</f>
        <v>#REF!</v>
      </c>
      <c r="K70" s="41" t="s">
        <v>24</v>
      </c>
      <c r="L70" s="126">
        <f>SUM(I68:I69,K68:K69,M68:M69)</f>
        <v>18</v>
      </c>
      <c r="M70" s="127" t="e">
        <f>SUM(#REF!)</f>
        <v>#REF!</v>
      </c>
      <c r="N70" s="87">
        <f>SUM(N68:N69)</f>
        <v>26</v>
      </c>
    </row>
    <row r="71" spans="1:16" ht="15.75" thickTop="1" x14ac:dyDescent="0.25">
      <c r="A71" s="16">
        <v>1</v>
      </c>
      <c r="B71" s="56" t="s">
        <v>191</v>
      </c>
      <c r="C71" s="18">
        <v>44137</v>
      </c>
      <c r="D71" s="17" t="s">
        <v>166</v>
      </c>
      <c r="E71" s="16" t="s">
        <v>160</v>
      </c>
      <c r="F71" s="27" t="s">
        <v>79</v>
      </c>
      <c r="G71" s="11" t="s">
        <v>184</v>
      </c>
      <c r="H71" s="30"/>
      <c r="I71" s="36"/>
      <c r="J71" s="33">
        <v>3</v>
      </c>
      <c r="K71" s="24">
        <v>5</v>
      </c>
      <c r="L71" s="30">
        <v>1</v>
      </c>
      <c r="M71" s="36">
        <v>5</v>
      </c>
      <c r="N71" s="91">
        <f t="shared" ref="N71:N73" si="12">SUM(H71:M71)</f>
        <v>14</v>
      </c>
      <c r="P71" s="85"/>
    </row>
    <row r="72" spans="1:16" x14ac:dyDescent="0.25">
      <c r="A72" s="16">
        <v>2</v>
      </c>
      <c r="B72" s="56" t="s">
        <v>191</v>
      </c>
      <c r="C72" s="18">
        <v>44141</v>
      </c>
      <c r="D72" s="17" t="s">
        <v>166</v>
      </c>
      <c r="E72" s="16" t="s">
        <v>160</v>
      </c>
      <c r="F72" s="27" t="s">
        <v>79</v>
      </c>
      <c r="G72" s="11" t="s">
        <v>192</v>
      </c>
      <c r="H72" s="30"/>
      <c r="I72" s="36"/>
      <c r="J72" s="33">
        <v>1</v>
      </c>
      <c r="K72" s="24">
        <v>4</v>
      </c>
      <c r="L72" s="30">
        <v>0</v>
      </c>
      <c r="M72" s="36">
        <v>4</v>
      </c>
      <c r="N72" s="91">
        <f t="shared" si="12"/>
        <v>9</v>
      </c>
      <c r="P72" s="85"/>
    </row>
    <row r="73" spans="1:16" x14ac:dyDescent="0.25">
      <c r="A73" s="16">
        <v>3</v>
      </c>
      <c r="B73" s="56" t="s">
        <v>191</v>
      </c>
      <c r="C73" s="18">
        <v>44148</v>
      </c>
      <c r="D73" s="17" t="s">
        <v>166</v>
      </c>
      <c r="E73" s="16" t="s">
        <v>160</v>
      </c>
      <c r="F73" s="27" t="s">
        <v>79</v>
      </c>
      <c r="G73" s="11">
        <v>40</v>
      </c>
      <c r="H73" s="30"/>
      <c r="I73" s="36"/>
      <c r="J73" s="33"/>
      <c r="K73" s="24"/>
      <c r="L73" s="30">
        <v>2</v>
      </c>
      <c r="M73" s="36">
        <v>7</v>
      </c>
      <c r="N73" s="91">
        <f t="shared" si="12"/>
        <v>9</v>
      </c>
      <c r="P73" s="85"/>
    </row>
    <row r="74" spans="1:16" x14ac:dyDescent="0.25">
      <c r="A74" s="16">
        <v>4</v>
      </c>
      <c r="B74" s="56" t="s">
        <v>191</v>
      </c>
      <c r="C74" s="18">
        <v>44162</v>
      </c>
      <c r="D74" s="17" t="s">
        <v>166</v>
      </c>
      <c r="E74" s="16" t="s">
        <v>182</v>
      </c>
      <c r="F74" s="27" t="s">
        <v>183</v>
      </c>
      <c r="G74" s="11">
        <v>40</v>
      </c>
      <c r="H74" s="30"/>
      <c r="I74" s="36"/>
      <c r="J74" s="33"/>
      <c r="K74" s="24"/>
      <c r="L74" s="30">
        <v>0</v>
      </c>
      <c r="M74" s="36">
        <v>8</v>
      </c>
      <c r="N74" s="91">
        <f t="shared" ref="N74:N78" si="13">SUM(H74:M74)</f>
        <v>8</v>
      </c>
      <c r="P74" s="85"/>
    </row>
    <row r="75" spans="1:16" x14ac:dyDescent="0.25">
      <c r="A75" s="16">
        <v>5</v>
      </c>
      <c r="B75" s="56" t="s">
        <v>193</v>
      </c>
      <c r="C75" s="18">
        <v>44137</v>
      </c>
      <c r="D75" s="17" t="s">
        <v>172</v>
      </c>
      <c r="E75" s="16" t="s">
        <v>160</v>
      </c>
      <c r="F75" s="27" t="s">
        <v>79</v>
      </c>
      <c r="G75" s="11" t="s">
        <v>184</v>
      </c>
      <c r="H75" s="30"/>
      <c r="I75" s="36"/>
      <c r="J75" s="33">
        <v>3</v>
      </c>
      <c r="K75" s="24">
        <v>5</v>
      </c>
      <c r="L75" s="30">
        <v>1</v>
      </c>
      <c r="M75" s="36">
        <v>5</v>
      </c>
      <c r="N75" s="91">
        <f t="shared" ref="N75:N76" si="14">SUM(H75:M75)</f>
        <v>14</v>
      </c>
      <c r="P75" s="85"/>
    </row>
    <row r="76" spans="1:16" x14ac:dyDescent="0.25">
      <c r="A76" s="16">
        <v>6</v>
      </c>
      <c r="B76" s="56" t="s">
        <v>193</v>
      </c>
      <c r="C76" s="18">
        <v>44141</v>
      </c>
      <c r="D76" s="17" t="s">
        <v>172</v>
      </c>
      <c r="E76" s="16" t="s">
        <v>160</v>
      </c>
      <c r="F76" s="27" t="s">
        <v>79</v>
      </c>
      <c r="G76" s="11" t="s">
        <v>185</v>
      </c>
      <c r="H76" s="30"/>
      <c r="I76" s="36"/>
      <c r="J76" s="33">
        <v>1</v>
      </c>
      <c r="K76" s="24">
        <v>7</v>
      </c>
      <c r="L76" s="30">
        <v>1</v>
      </c>
      <c r="M76" s="36">
        <v>7</v>
      </c>
      <c r="N76" s="91">
        <f t="shared" si="14"/>
        <v>16</v>
      </c>
      <c r="P76" s="85"/>
    </row>
    <row r="77" spans="1:16" x14ac:dyDescent="0.25">
      <c r="A77" s="16">
        <v>7</v>
      </c>
      <c r="B77" s="56" t="s">
        <v>193</v>
      </c>
      <c r="C77" s="18">
        <v>44148</v>
      </c>
      <c r="D77" s="17" t="s">
        <v>172</v>
      </c>
      <c r="E77" s="16" t="s">
        <v>160</v>
      </c>
      <c r="F77" s="27" t="s">
        <v>79</v>
      </c>
      <c r="G77" s="11">
        <v>40</v>
      </c>
      <c r="H77" s="30"/>
      <c r="I77" s="36"/>
      <c r="J77" s="33"/>
      <c r="K77" s="24"/>
      <c r="L77" s="30">
        <v>2</v>
      </c>
      <c r="M77" s="36">
        <v>7</v>
      </c>
      <c r="N77" s="91">
        <f t="shared" si="13"/>
        <v>9</v>
      </c>
      <c r="P77" s="85"/>
    </row>
    <row r="78" spans="1:16" ht="15.75" thickBot="1" x14ac:dyDescent="0.3">
      <c r="A78" s="16">
        <v>8</v>
      </c>
      <c r="B78" s="56" t="s">
        <v>193</v>
      </c>
      <c r="C78" s="18">
        <v>44165</v>
      </c>
      <c r="D78" s="17" t="s">
        <v>172</v>
      </c>
      <c r="E78" s="16" t="s">
        <v>182</v>
      </c>
      <c r="F78" s="27" t="s">
        <v>183</v>
      </c>
      <c r="G78" s="11">
        <v>11</v>
      </c>
      <c r="H78" s="30">
        <v>2</v>
      </c>
      <c r="I78" s="36">
        <v>4</v>
      </c>
      <c r="J78" s="33">
        <v>1</v>
      </c>
      <c r="K78" s="24">
        <v>1</v>
      </c>
      <c r="L78" s="30"/>
      <c r="M78" s="36"/>
      <c r="N78" s="91">
        <f t="shared" si="13"/>
        <v>8</v>
      </c>
      <c r="P78" s="85"/>
    </row>
    <row r="79" spans="1:16" ht="16.5" thickTop="1" thickBot="1" x14ac:dyDescent="0.3">
      <c r="A79" s="15"/>
      <c r="B79" s="10" t="s">
        <v>28</v>
      </c>
      <c r="C79" s="15"/>
      <c r="D79" s="15"/>
      <c r="E79" s="15"/>
      <c r="F79" s="28"/>
      <c r="G79" s="32" t="s">
        <v>6</v>
      </c>
      <c r="H79" s="40" t="s">
        <v>25</v>
      </c>
      <c r="I79" s="126">
        <f>SUM(H71:H78,J71:J78,L71:L78)</f>
        <v>18</v>
      </c>
      <c r="J79" s="127" t="e">
        <f>SUM(J70:J70)</f>
        <v>#REF!</v>
      </c>
      <c r="K79" s="41" t="s">
        <v>24</v>
      </c>
      <c r="L79" s="126">
        <f>SUM(I71:I78,K71:K78,M71:M78)</f>
        <v>69</v>
      </c>
      <c r="M79" s="127" t="e">
        <f>SUM(M70:M70)</f>
        <v>#REF!</v>
      </c>
      <c r="N79" s="87">
        <f>SUM(N71:N78)</f>
        <v>87</v>
      </c>
    </row>
    <row r="80" spans="1:16" ht="15.75" thickTop="1" x14ac:dyDescent="0.25">
      <c r="A80" s="16">
        <v>1</v>
      </c>
      <c r="B80" s="56" t="s">
        <v>12</v>
      </c>
      <c r="C80" s="18">
        <v>44144</v>
      </c>
      <c r="D80" s="17" t="s">
        <v>194</v>
      </c>
      <c r="E80" s="16" t="s">
        <v>160</v>
      </c>
      <c r="F80" s="27" t="s">
        <v>79</v>
      </c>
      <c r="G80" s="11" t="s">
        <v>186</v>
      </c>
      <c r="H80" s="30"/>
      <c r="I80" s="36">
        <v>2</v>
      </c>
      <c r="J80" s="33">
        <v>1</v>
      </c>
      <c r="K80" s="24">
        <v>5</v>
      </c>
      <c r="L80" s="30">
        <v>1</v>
      </c>
      <c r="M80" s="36">
        <v>8</v>
      </c>
      <c r="N80" s="91">
        <f>SUM(H80:M80)</f>
        <v>17</v>
      </c>
      <c r="P80" s="85"/>
    </row>
    <row r="81" spans="1:30" x14ac:dyDescent="0.25">
      <c r="A81" s="16">
        <v>2</v>
      </c>
      <c r="B81" s="56" t="s">
        <v>12</v>
      </c>
      <c r="C81" s="18">
        <v>44152</v>
      </c>
      <c r="D81" s="17" t="s">
        <v>195</v>
      </c>
      <c r="E81" s="16" t="s">
        <v>160</v>
      </c>
      <c r="F81" s="27" t="s">
        <v>79</v>
      </c>
      <c r="G81" s="11" t="s">
        <v>196</v>
      </c>
      <c r="H81" s="30">
        <v>1</v>
      </c>
      <c r="I81" s="36">
        <v>2</v>
      </c>
      <c r="J81" s="33">
        <v>1</v>
      </c>
      <c r="K81" s="24">
        <v>4</v>
      </c>
      <c r="L81" s="30">
        <v>2</v>
      </c>
      <c r="M81" s="36">
        <v>7</v>
      </c>
      <c r="N81" s="91">
        <f t="shared" ref="N81:N83" si="15">SUM(H81:M81)</f>
        <v>17</v>
      </c>
      <c r="P81" s="85"/>
    </row>
    <row r="82" spans="1:30" x14ac:dyDescent="0.25">
      <c r="A82" s="16">
        <v>3</v>
      </c>
      <c r="B82" s="56" t="s">
        <v>12</v>
      </c>
      <c r="C82" s="18">
        <v>44155</v>
      </c>
      <c r="D82" s="17" t="s">
        <v>195</v>
      </c>
      <c r="E82" s="16" t="s">
        <v>160</v>
      </c>
      <c r="F82" s="27" t="s">
        <v>79</v>
      </c>
      <c r="G82" s="11" t="s">
        <v>198</v>
      </c>
      <c r="H82" s="30">
        <v>145</v>
      </c>
      <c r="I82" s="36">
        <v>142</v>
      </c>
      <c r="J82" s="33">
        <v>21</v>
      </c>
      <c r="K82" s="24">
        <v>49</v>
      </c>
      <c r="L82" s="30">
        <v>26</v>
      </c>
      <c r="M82" s="36">
        <v>297</v>
      </c>
      <c r="N82" s="91">
        <f t="shared" si="15"/>
        <v>680</v>
      </c>
      <c r="P82" s="85"/>
    </row>
    <row r="83" spans="1:30" ht="15.75" thickBot="1" x14ac:dyDescent="0.3">
      <c r="A83" s="16">
        <v>4</v>
      </c>
      <c r="B83" s="56" t="s">
        <v>12</v>
      </c>
      <c r="C83" s="18">
        <v>44165</v>
      </c>
      <c r="D83" s="17" t="s">
        <v>197</v>
      </c>
      <c r="E83" s="16" t="s">
        <v>182</v>
      </c>
      <c r="F83" s="27" t="s">
        <v>183</v>
      </c>
      <c r="G83" s="11"/>
      <c r="H83" s="30">
        <v>2</v>
      </c>
      <c r="I83" s="36">
        <v>1</v>
      </c>
      <c r="J83" s="33">
        <v>1</v>
      </c>
      <c r="K83" s="24">
        <v>4</v>
      </c>
      <c r="L83" s="30">
        <v>0</v>
      </c>
      <c r="M83" s="36">
        <v>8</v>
      </c>
      <c r="N83" s="91">
        <f t="shared" si="15"/>
        <v>16</v>
      </c>
      <c r="P83" s="85"/>
    </row>
    <row r="84" spans="1:30" ht="16.5" thickTop="1" thickBot="1" x14ac:dyDescent="0.3">
      <c r="A84" s="16"/>
      <c r="B84" s="56"/>
      <c r="C84" s="18"/>
      <c r="D84" s="15"/>
      <c r="E84" s="15"/>
      <c r="F84" s="15"/>
      <c r="G84" s="78" t="s">
        <v>6</v>
      </c>
      <c r="H84" s="79" t="s">
        <v>25</v>
      </c>
      <c r="I84" s="128">
        <f>SUM(H80:H83,J80:J83,L80:L83)</f>
        <v>201</v>
      </c>
      <c r="J84" s="129"/>
      <c r="K84" s="80" t="s">
        <v>24</v>
      </c>
      <c r="L84" s="128">
        <f>SUM(I80:I83,K80:K83,M80:M83)</f>
        <v>529</v>
      </c>
      <c r="M84" s="129"/>
      <c r="N84" s="81">
        <f>SUM(N80:N83)</f>
        <v>730</v>
      </c>
    </row>
    <row r="85" spans="1:30" ht="16.5" thickTop="1" thickBot="1" x14ac:dyDescent="0.3">
      <c r="A85" s="16">
        <v>1</v>
      </c>
      <c r="B85" s="56" t="s">
        <v>13</v>
      </c>
      <c r="C85" s="18">
        <v>44155</v>
      </c>
      <c r="D85" s="17" t="s">
        <v>199</v>
      </c>
      <c r="E85" s="16" t="s">
        <v>160</v>
      </c>
      <c r="F85" s="27" t="s">
        <v>79</v>
      </c>
      <c r="G85" s="11" t="s">
        <v>200</v>
      </c>
      <c r="H85" s="30">
        <v>92</v>
      </c>
      <c r="I85" s="36">
        <v>99</v>
      </c>
      <c r="J85" s="33">
        <v>22</v>
      </c>
      <c r="K85" s="24">
        <v>45</v>
      </c>
      <c r="L85" s="30">
        <v>24</v>
      </c>
      <c r="M85" s="36">
        <v>281</v>
      </c>
      <c r="N85" s="91">
        <f t="shared" ref="N85" si="16">SUM(H85:M85)</f>
        <v>563</v>
      </c>
      <c r="P85" s="85"/>
    </row>
    <row r="86" spans="1:30" ht="16.5" thickTop="1" thickBot="1" x14ac:dyDescent="0.3">
      <c r="A86" s="15"/>
      <c r="B86" s="10" t="s">
        <v>28</v>
      </c>
      <c r="C86" s="15"/>
      <c r="D86" s="13"/>
      <c r="E86" s="15"/>
      <c r="F86" s="28"/>
      <c r="G86" s="32" t="s">
        <v>6</v>
      </c>
      <c r="H86" s="40" t="s">
        <v>25</v>
      </c>
      <c r="I86" s="126">
        <f>SUM(H85,J85,L85)</f>
        <v>138</v>
      </c>
      <c r="J86" s="127" t="e">
        <f>SUM(#REF!)</f>
        <v>#REF!</v>
      </c>
      <c r="K86" s="41" t="s">
        <v>24</v>
      </c>
      <c r="L86" s="126">
        <f>SUM(I85,K85,M85)</f>
        <v>425</v>
      </c>
      <c r="M86" s="127" t="e">
        <f>SUM(#REF!)</f>
        <v>#REF!</v>
      </c>
      <c r="N86" s="87">
        <f>SUM(N85)</f>
        <v>563</v>
      </c>
    </row>
    <row r="87" spans="1:30" ht="22.5" thickTop="1" thickBot="1" x14ac:dyDescent="0.4">
      <c r="B87" s="88"/>
      <c r="E87" s="12"/>
      <c r="F87" s="130" t="s">
        <v>21</v>
      </c>
      <c r="G87" s="131"/>
      <c r="H87" s="38">
        <f>SUM(H55,H80:H83,H57:H63,H68:H69,H71:H78,H85,H65:H66)</f>
        <v>250</v>
      </c>
      <c r="I87" s="38">
        <f t="shared" ref="I87:M87" si="17">SUM(I55,I80:I83,I57:I63,I68:I69,I71:I78,I85,I65:I66)</f>
        <v>260</v>
      </c>
      <c r="J87" s="38">
        <f t="shared" si="17"/>
        <v>73</v>
      </c>
      <c r="K87" s="38">
        <f t="shared" si="17"/>
        <v>179</v>
      </c>
      <c r="L87" s="38">
        <f t="shared" si="17"/>
        <v>69</v>
      </c>
      <c r="M87" s="38">
        <f t="shared" si="17"/>
        <v>719</v>
      </c>
      <c r="N87" s="89">
        <f>SUM(N56,N84,N86,N64,N70,N79,N67)</f>
        <v>1550</v>
      </c>
    </row>
    <row r="88" spans="1:30" ht="16.5" thickTop="1" thickBot="1" x14ac:dyDescent="0.3">
      <c r="G88" s="3"/>
      <c r="H88" s="3"/>
      <c r="I88" s="3"/>
      <c r="J88" s="3"/>
      <c r="K88" s="3"/>
      <c r="L88" s="3"/>
    </row>
    <row r="89" spans="1:30" ht="16.5" thickTop="1" thickBot="1" x14ac:dyDescent="0.3">
      <c r="B89" s="55"/>
      <c r="F89" s="12"/>
      <c r="G89" s="120" t="s">
        <v>10</v>
      </c>
      <c r="H89" s="121"/>
      <c r="I89" s="121"/>
      <c r="J89" s="121"/>
      <c r="K89" s="121"/>
      <c r="L89" s="122"/>
      <c r="M89" s="25"/>
      <c r="N89" s="94">
        <f>SUM(H87,J87,L87)</f>
        <v>392</v>
      </c>
    </row>
    <row r="90" spans="1:30" ht="16.5" thickTop="1" thickBot="1" x14ac:dyDescent="0.3">
      <c r="B90" s="55"/>
      <c r="F90" s="12"/>
      <c r="G90" s="123" t="s">
        <v>11</v>
      </c>
      <c r="H90" s="124"/>
      <c r="I90" s="124"/>
      <c r="J90" s="124"/>
      <c r="K90" s="124"/>
      <c r="L90" s="125"/>
      <c r="M90" s="26"/>
      <c r="N90" s="95">
        <f>SUM(I87,K87,M87)</f>
        <v>1158</v>
      </c>
    </row>
    <row r="91" spans="1:30" ht="15.75" thickTop="1" x14ac:dyDescent="0.25"/>
    <row r="92" spans="1:30" x14ac:dyDescent="0.25">
      <c r="R92" s="83"/>
    </row>
    <row r="93" spans="1:30" ht="20.25" x14ac:dyDescent="0.3">
      <c r="B93" s="137" t="s">
        <v>0</v>
      </c>
      <c r="C93" s="137"/>
      <c r="D93" s="137"/>
      <c r="E93" s="137"/>
      <c r="F93" s="137"/>
      <c r="G93" s="137"/>
      <c r="H93" s="137"/>
      <c r="I93" s="4"/>
      <c r="J93" s="4"/>
      <c r="K93" s="4"/>
      <c r="L93" s="4"/>
      <c r="M93" s="4"/>
      <c r="N93" s="4"/>
      <c r="R93" s="83"/>
    </row>
    <row r="94" spans="1:30" ht="15.75" x14ac:dyDescent="0.25">
      <c r="A94" s="7"/>
      <c r="B94" s="138" t="s">
        <v>1</v>
      </c>
      <c r="C94" s="138"/>
      <c r="D94" s="138"/>
      <c r="E94" s="138"/>
      <c r="F94" s="138"/>
      <c r="G94" s="138"/>
      <c r="H94" s="138"/>
      <c r="I94" s="5"/>
      <c r="J94" s="5"/>
      <c r="K94" s="5"/>
      <c r="L94" s="5"/>
      <c r="M94" s="5"/>
      <c r="N94" s="5"/>
    </row>
    <row r="95" spans="1:30" ht="15.75" x14ac:dyDescent="0.25">
      <c r="A95" s="7"/>
      <c r="B95" s="139" t="s">
        <v>34</v>
      </c>
      <c r="C95" s="139"/>
      <c r="D95" s="139"/>
      <c r="E95" s="139"/>
      <c r="F95" s="139"/>
      <c r="G95" s="139"/>
      <c r="H95" s="139"/>
      <c r="I95" s="7"/>
      <c r="J95" s="7"/>
      <c r="K95" s="7"/>
      <c r="L95" s="7"/>
      <c r="M95" s="8"/>
      <c r="N95" s="8"/>
    </row>
    <row r="96" spans="1:30" ht="16.5" thickBot="1" x14ac:dyDescent="0.3">
      <c r="A96" s="7"/>
      <c r="B96" s="139" t="s">
        <v>164</v>
      </c>
      <c r="C96" s="139"/>
      <c r="D96" s="139"/>
      <c r="E96" s="139"/>
      <c r="F96" s="139"/>
      <c r="G96" s="139"/>
      <c r="H96" s="139"/>
      <c r="I96" s="8"/>
      <c r="J96" s="8"/>
      <c r="K96" s="8"/>
      <c r="L96" s="8"/>
      <c r="M96" s="8"/>
      <c r="N96" s="8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</row>
    <row r="97" spans="1:30" ht="16.5" thickTop="1" thickBot="1" x14ac:dyDescent="0.3">
      <c r="A97" s="140" t="s">
        <v>72</v>
      </c>
      <c r="B97" s="140" t="s">
        <v>15</v>
      </c>
      <c r="C97" s="140" t="s">
        <v>2</v>
      </c>
      <c r="D97" s="140" t="s">
        <v>3</v>
      </c>
      <c r="E97" s="140" t="s">
        <v>4</v>
      </c>
      <c r="F97" s="142" t="s">
        <v>7</v>
      </c>
      <c r="G97" s="140" t="s">
        <v>5</v>
      </c>
      <c r="H97" s="134" t="s">
        <v>20</v>
      </c>
      <c r="I97" s="134"/>
      <c r="J97" s="132" t="s">
        <v>19</v>
      </c>
      <c r="K97" s="133"/>
      <c r="L97" s="134" t="s">
        <v>18</v>
      </c>
      <c r="M97" s="134"/>
      <c r="N97" s="135" t="s">
        <v>6</v>
      </c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</row>
    <row r="98" spans="1:30" ht="16.5" thickTop="1" thickBot="1" x14ac:dyDescent="0.3">
      <c r="A98" s="141"/>
      <c r="B98" s="141"/>
      <c r="C98" s="141"/>
      <c r="D98" s="141"/>
      <c r="E98" s="141"/>
      <c r="F98" s="143"/>
      <c r="G98" s="141"/>
      <c r="H98" s="29" t="s">
        <v>8</v>
      </c>
      <c r="I98" s="35" t="s">
        <v>9</v>
      </c>
      <c r="J98" s="19" t="s">
        <v>8</v>
      </c>
      <c r="K98" s="20" t="s">
        <v>9</v>
      </c>
      <c r="L98" s="29" t="s">
        <v>8</v>
      </c>
      <c r="M98" s="35" t="s">
        <v>9</v>
      </c>
      <c r="N98" s="136"/>
      <c r="P98" s="84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</row>
    <row r="99" spans="1:30" ht="15.75" thickTop="1" x14ac:dyDescent="0.25">
      <c r="A99" s="16">
        <v>1</v>
      </c>
      <c r="B99" s="56" t="s">
        <v>75</v>
      </c>
      <c r="C99" s="18">
        <v>44166</v>
      </c>
      <c r="D99" s="17" t="s">
        <v>161</v>
      </c>
      <c r="E99" s="16" t="s">
        <v>182</v>
      </c>
      <c r="F99" s="27" t="s">
        <v>183</v>
      </c>
      <c r="G99" s="11" t="s">
        <v>202</v>
      </c>
      <c r="H99" s="30"/>
      <c r="I99" s="36"/>
      <c r="J99" s="33">
        <v>4</v>
      </c>
      <c r="K99" s="24">
        <v>4</v>
      </c>
      <c r="L99" s="30">
        <v>0</v>
      </c>
      <c r="M99" s="36">
        <v>8</v>
      </c>
      <c r="N99" s="91">
        <f>SUM(H99:M99)</f>
        <v>16</v>
      </c>
      <c r="P99" s="85"/>
    </row>
    <row r="100" spans="1:30" x14ac:dyDescent="0.25">
      <c r="A100" s="16">
        <v>2</v>
      </c>
      <c r="B100" s="56" t="s">
        <v>75</v>
      </c>
      <c r="C100" s="18">
        <v>44168</v>
      </c>
      <c r="D100" s="17" t="s">
        <v>161</v>
      </c>
      <c r="E100" s="16" t="s">
        <v>182</v>
      </c>
      <c r="F100" s="27" t="s">
        <v>183</v>
      </c>
      <c r="G100" s="11" t="s">
        <v>202</v>
      </c>
      <c r="H100" s="30"/>
      <c r="I100" s="36"/>
      <c r="J100" s="33">
        <v>4</v>
      </c>
      <c r="K100" s="24">
        <v>4</v>
      </c>
      <c r="L100" s="30">
        <v>0</v>
      </c>
      <c r="M100" s="36">
        <v>8</v>
      </c>
      <c r="N100" s="91">
        <f t="shared" ref="N100:N105" si="18">SUM(H100:M100)</f>
        <v>16</v>
      </c>
      <c r="P100" s="85"/>
    </row>
    <row r="101" spans="1:30" x14ac:dyDescent="0.25">
      <c r="A101" s="16">
        <v>3</v>
      </c>
      <c r="B101" s="56" t="s">
        <v>75</v>
      </c>
      <c r="C101" s="18">
        <v>44169</v>
      </c>
      <c r="D101" s="17" t="s">
        <v>161</v>
      </c>
      <c r="E101" s="16" t="s">
        <v>182</v>
      </c>
      <c r="F101" s="27" t="s">
        <v>183</v>
      </c>
      <c r="G101" s="11" t="s">
        <v>203</v>
      </c>
      <c r="H101" s="30">
        <v>1</v>
      </c>
      <c r="I101" s="36">
        <v>2</v>
      </c>
      <c r="J101" s="33"/>
      <c r="K101" s="24"/>
      <c r="L101" s="30">
        <v>1</v>
      </c>
      <c r="M101" s="36">
        <v>3</v>
      </c>
      <c r="N101" s="91">
        <f t="shared" si="18"/>
        <v>7</v>
      </c>
      <c r="P101" s="85"/>
    </row>
    <row r="102" spans="1:30" x14ac:dyDescent="0.25">
      <c r="A102" s="16">
        <v>4</v>
      </c>
      <c r="B102" s="56" t="s">
        <v>75</v>
      </c>
      <c r="C102" s="18">
        <v>44172</v>
      </c>
      <c r="D102" s="17" t="s">
        <v>161</v>
      </c>
      <c r="E102" s="16" t="s">
        <v>182</v>
      </c>
      <c r="F102" s="27" t="s">
        <v>183</v>
      </c>
      <c r="G102" s="11" t="s">
        <v>203</v>
      </c>
      <c r="H102" s="30">
        <v>1</v>
      </c>
      <c r="I102" s="36">
        <v>2</v>
      </c>
      <c r="J102" s="33"/>
      <c r="K102" s="24"/>
      <c r="L102" s="30">
        <v>1</v>
      </c>
      <c r="M102" s="36">
        <v>3</v>
      </c>
      <c r="N102" s="91">
        <f t="shared" si="18"/>
        <v>7</v>
      </c>
      <c r="P102" s="85"/>
    </row>
    <row r="103" spans="1:30" x14ac:dyDescent="0.25">
      <c r="A103" s="16">
        <v>5</v>
      </c>
      <c r="B103" s="56" t="s">
        <v>75</v>
      </c>
      <c r="C103" s="18">
        <v>44176</v>
      </c>
      <c r="D103" s="17" t="s">
        <v>161</v>
      </c>
      <c r="E103" s="16" t="s">
        <v>160</v>
      </c>
      <c r="F103" s="27" t="s">
        <v>79</v>
      </c>
      <c r="G103" s="11" t="s">
        <v>204</v>
      </c>
      <c r="H103" s="30"/>
      <c r="I103" s="36"/>
      <c r="J103" s="33"/>
      <c r="K103" s="24">
        <v>4</v>
      </c>
      <c r="L103" s="30">
        <v>3</v>
      </c>
      <c r="M103" s="36">
        <v>7</v>
      </c>
      <c r="N103" s="91">
        <f t="shared" si="18"/>
        <v>14</v>
      </c>
      <c r="P103" s="85"/>
    </row>
    <row r="104" spans="1:30" x14ac:dyDescent="0.25">
      <c r="A104" s="16">
        <v>6</v>
      </c>
      <c r="B104" s="56" t="s">
        <v>75</v>
      </c>
      <c r="C104" s="18">
        <v>44179</v>
      </c>
      <c r="D104" s="17" t="s">
        <v>161</v>
      </c>
      <c r="E104" s="16" t="s">
        <v>160</v>
      </c>
      <c r="F104" s="27" t="s">
        <v>79</v>
      </c>
      <c r="G104" s="11" t="s">
        <v>204</v>
      </c>
      <c r="H104" s="30"/>
      <c r="I104" s="36"/>
      <c r="J104" s="33"/>
      <c r="K104" s="24">
        <v>4</v>
      </c>
      <c r="L104" s="30">
        <v>3</v>
      </c>
      <c r="M104" s="36">
        <v>7</v>
      </c>
      <c r="N104" s="91">
        <f t="shared" si="18"/>
        <v>14</v>
      </c>
      <c r="P104" s="85"/>
    </row>
    <row r="105" spans="1:30" ht="15.75" thickBot="1" x14ac:dyDescent="0.3">
      <c r="A105" s="16"/>
      <c r="B105" s="56"/>
      <c r="C105" s="18"/>
      <c r="D105" s="17"/>
      <c r="E105" s="16"/>
      <c r="F105" s="27"/>
      <c r="G105" s="11"/>
      <c r="H105" s="30"/>
      <c r="I105" s="36"/>
      <c r="J105" s="33"/>
      <c r="K105" s="24"/>
      <c r="L105" s="30"/>
      <c r="M105" s="36"/>
      <c r="N105" s="91">
        <f t="shared" si="18"/>
        <v>0</v>
      </c>
      <c r="P105" s="85"/>
    </row>
    <row r="106" spans="1:30" ht="16.5" thickTop="1" thickBot="1" x14ac:dyDescent="0.3">
      <c r="A106" s="16"/>
      <c r="B106" s="56"/>
      <c r="C106" s="18"/>
      <c r="D106" s="15"/>
      <c r="E106" s="15"/>
      <c r="F106" s="15"/>
      <c r="G106" s="78" t="s">
        <v>6</v>
      </c>
      <c r="H106" s="40" t="s">
        <v>25</v>
      </c>
      <c r="I106" s="128">
        <f>SUM(H99:H105,J99:J105,L99:L105)</f>
        <v>18</v>
      </c>
      <c r="J106" s="129"/>
      <c r="K106" s="80" t="s">
        <v>24</v>
      </c>
      <c r="L106" s="128">
        <f>SUM(I99:I105,K99:K105,M99:M105)</f>
        <v>56</v>
      </c>
      <c r="M106" s="129"/>
      <c r="N106" s="81">
        <f>SUM(N99:N105)</f>
        <v>74</v>
      </c>
    </row>
    <row r="107" spans="1:30" ht="15.75" thickTop="1" x14ac:dyDescent="0.25">
      <c r="A107" s="16">
        <v>1</v>
      </c>
      <c r="B107" s="56" t="s">
        <v>22</v>
      </c>
      <c r="C107" s="18">
        <v>44166</v>
      </c>
      <c r="D107" s="17" t="s">
        <v>205</v>
      </c>
      <c r="E107" s="16" t="s">
        <v>182</v>
      </c>
      <c r="F107" s="27" t="s">
        <v>183</v>
      </c>
      <c r="G107" s="11" t="s">
        <v>202</v>
      </c>
      <c r="H107" s="30"/>
      <c r="I107" s="36"/>
      <c r="J107" s="33">
        <v>4</v>
      </c>
      <c r="K107" s="24">
        <v>4</v>
      </c>
      <c r="L107" s="30">
        <v>0</v>
      </c>
      <c r="M107" s="36">
        <v>8</v>
      </c>
      <c r="N107" s="91">
        <f>SUM(H107:M107)</f>
        <v>16</v>
      </c>
      <c r="P107" s="85"/>
    </row>
    <row r="108" spans="1:30" x14ac:dyDescent="0.25">
      <c r="A108" s="16">
        <v>2</v>
      </c>
      <c r="B108" s="56" t="s">
        <v>22</v>
      </c>
      <c r="C108" s="18">
        <v>44168</v>
      </c>
      <c r="D108" s="17" t="s">
        <v>205</v>
      </c>
      <c r="E108" s="16" t="s">
        <v>182</v>
      </c>
      <c r="F108" s="27" t="s">
        <v>183</v>
      </c>
      <c r="G108" s="11" t="s">
        <v>202</v>
      </c>
      <c r="H108" s="30"/>
      <c r="I108" s="36"/>
      <c r="J108" s="33">
        <v>4</v>
      </c>
      <c r="K108" s="24">
        <v>4</v>
      </c>
      <c r="L108" s="30">
        <v>0</v>
      </c>
      <c r="M108" s="36">
        <v>8</v>
      </c>
      <c r="N108" s="91">
        <f t="shared" ref="N108:N114" si="19">SUM(H108:M108)</f>
        <v>16</v>
      </c>
      <c r="P108" s="85"/>
    </row>
    <row r="109" spans="1:30" x14ac:dyDescent="0.25">
      <c r="A109" s="16">
        <v>3</v>
      </c>
      <c r="B109" s="56" t="s">
        <v>22</v>
      </c>
      <c r="C109" s="18">
        <v>44169</v>
      </c>
      <c r="D109" s="17" t="s">
        <v>205</v>
      </c>
      <c r="E109" s="16" t="s">
        <v>182</v>
      </c>
      <c r="F109" s="27" t="s">
        <v>183</v>
      </c>
      <c r="G109" s="11" t="s">
        <v>206</v>
      </c>
      <c r="H109" s="30">
        <v>1</v>
      </c>
      <c r="I109" s="36">
        <v>2</v>
      </c>
      <c r="J109" s="33"/>
      <c r="K109" s="24"/>
      <c r="L109" s="30">
        <v>1</v>
      </c>
      <c r="M109" s="36">
        <v>3</v>
      </c>
      <c r="N109" s="91">
        <f t="shared" si="19"/>
        <v>7</v>
      </c>
      <c r="P109" s="85"/>
    </row>
    <row r="110" spans="1:30" x14ac:dyDescent="0.25">
      <c r="A110" s="16">
        <v>4</v>
      </c>
      <c r="B110" s="56" t="s">
        <v>22</v>
      </c>
      <c r="C110" s="18">
        <v>44169</v>
      </c>
      <c r="D110" s="17" t="s">
        <v>205</v>
      </c>
      <c r="E110" s="16" t="s">
        <v>207</v>
      </c>
      <c r="F110" s="27" t="s">
        <v>208</v>
      </c>
      <c r="G110" s="11" t="s">
        <v>209</v>
      </c>
      <c r="H110" s="30">
        <v>15</v>
      </c>
      <c r="I110" s="36">
        <v>14</v>
      </c>
      <c r="J110" s="33">
        <v>3</v>
      </c>
      <c r="K110" s="24">
        <v>0</v>
      </c>
      <c r="L110" s="30">
        <v>1</v>
      </c>
      <c r="M110" s="36">
        <v>14</v>
      </c>
      <c r="N110" s="91">
        <f t="shared" si="19"/>
        <v>47</v>
      </c>
      <c r="P110" s="85"/>
    </row>
    <row r="111" spans="1:30" x14ac:dyDescent="0.25">
      <c r="A111" s="16">
        <v>5</v>
      </c>
      <c r="B111" s="56" t="s">
        <v>22</v>
      </c>
      <c r="C111" s="18">
        <v>44172</v>
      </c>
      <c r="D111" s="17" t="s">
        <v>205</v>
      </c>
      <c r="E111" s="16" t="s">
        <v>182</v>
      </c>
      <c r="F111" s="27" t="s">
        <v>183</v>
      </c>
      <c r="G111" s="11" t="s">
        <v>206</v>
      </c>
      <c r="H111" s="30">
        <v>1</v>
      </c>
      <c r="I111" s="36">
        <v>2</v>
      </c>
      <c r="J111" s="33"/>
      <c r="K111" s="24"/>
      <c r="L111" s="30">
        <v>1</v>
      </c>
      <c r="M111" s="36">
        <v>3</v>
      </c>
      <c r="N111" s="91">
        <f t="shared" si="19"/>
        <v>7</v>
      </c>
      <c r="P111" s="85"/>
    </row>
    <row r="112" spans="1:30" x14ac:dyDescent="0.25">
      <c r="A112" s="16">
        <v>6</v>
      </c>
      <c r="B112" s="56" t="s">
        <v>22</v>
      </c>
      <c r="C112" s="18">
        <v>44176</v>
      </c>
      <c r="D112" s="17" t="s">
        <v>205</v>
      </c>
      <c r="E112" s="16" t="s">
        <v>160</v>
      </c>
      <c r="F112" s="27" t="s">
        <v>79</v>
      </c>
      <c r="G112" s="11" t="s">
        <v>204</v>
      </c>
      <c r="H112" s="30"/>
      <c r="I112" s="36"/>
      <c r="J112" s="33"/>
      <c r="K112" s="24">
        <v>4</v>
      </c>
      <c r="L112" s="30">
        <v>3</v>
      </c>
      <c r="M112" s="36">
        <v>7</v>
      </c>
      <c r="N112" s="91">
        <f t="shared" si="19"/>
        <v>14</v>
      </c>
      <c r="P112" s="85"/>
    </row>
    <row r="113" spans="1:16" x14ac:dyDescent="0.25">
      <c r="A113" s="16">
        <v>7</v>
      </c>
      <c r="B113" s="56" t="s">
        <v>22</v>
      </c>
      <c r="C113" s="18">
        <v>44179</v>
      </c>
      <c r="D113" s="17" t="s">
        <v>205</v>
      </c>
      <c r="E113" s="16" t="s">
        <v>160</v>
      </c>
      <c r="F113" s="27" t="s">
        <v>79</v>
      </c>
      <c r="G113" s="11" t="s">
        <v>204</v>
      </c>
      <c r="H113" s="30"/>
      <c r="I113" s="36"/>
      <c r="J113" s="33"/>
      <c r="K113" s="24">
        <v>4</v>
      </c>
      <c r="L113" s="30">
        <v>3</v>
      </c>
      <c r="M113" s="36">
        <v>7</v>
      </c>
      <c r="N113" s="91">
        <f t="shared" si="19"/>
        <v>14</v>
      </c>
      <c r="P113" s="85"/>
    </row>
    <row r="114" spans="1:16" ht="15.75" thickBot="1" x14ac:dyDescent="0.3">
      <c r="A114" s="16">
        <v>8</v>
      </c>
      <c r="B114" s="56" t="s">
        <v>22</v>
      </c>
      <c r="C114" s="18">
        <v>44183</v>
      </c>
      <c r="D114" s="17" t="s">
        <v>215</v>
      </c>
      <c r="E114" s="16" t="s">
        <v>65</v>
      </c>
      <c r="F114" s="16" t="s">
        <v>212</v>
      </c>
      <c r="G114" s="11" t="s">
        <v>213</v>
      </c>
      <c r="H114" s="30">
        <v>10</v>
      </c>
      <c r="I114" s="36">
        <v>7</v>
      </c>
      <c r="J114" s="33"/>
      <c r="K114" s="24">
        <v>1</v>
      </c>
      <c r="L114" s="30"/>
      <c r="M114" s="36">
        <v>5</v>
      </c>
      <c r="N114" s="91">
        <f t="shared" si="19"/>
        <v>23</v>
      </c>
      <c r="P114" s="85"/>
    </row>
    <row r="115" spans="1:16" ht="16.5" thickTop="1" thickBot="1" x14ac:dyDescent="0.3">
      <c r="A115" s="15"/>
      <c r="B115" s="10" t="s">
        <v>28</v>
      </c>
      <c r="C115" s="15"/>
      <c r="D115" s="13"/>
      <c r="E115" s="15"/>
      <c r="F115" s="28"/>
      <c r="G115" s="32" t="s">
        <v>6</v>
      </c>
      <c r="H115" s="40" t="s">
        <v>25</v>
      </c>
      <c r="I115" s="126">
        <f>SUM(H107:H114,J107:J114,L107:L114)</f>
        <v>47</v>
      </c>
      <c r="J115" s="127" t="e">
        <f>SUM(#REF!)</f>
        <v>#REF!</v>
      </c>
      <c r="K115" s="41" t="s">
        <v>24</v>
      </c>
      <c r="L115" s="126">
        <f>SUM(I107:I114,K107:K114,M107:M114)</f>
        <v>97</v>
      </c>
      <c r="M115" s="127" t="e">
        <f>SUM(#REF!)</f>
        <v>#REF!</v>
      </c>
      <c r="N115" s="87">
        <f>SUM(N107:N114)</f>
        <v>144</v>
      </c>
    </row>
    <row r="116" spans="1:16" ht="15.75" thickTop="1" x14ac:dyDescent="0.25">
      <c r="A116" s="16">
        <v>1</v>
      </c>
      <c r="B116" s="56" t="s">
        <v>13</v>
      </c>
      <c r="C116" s="18">
        <v>44183</v>
      </c>
      <c r="D116" s="17" t="s">
        <v>214</v>
      </c>
      <c r="E116" s="16" t="s">
        <v>65</v>
      </c>
      <c r="F116" s="27" t="s">
        <v>212</v>
      </c>
      <c r="G116" s="11" t="s">
        <v>204</v>
      </c>
      <c r="H116" s="30">
        <v>8</v>
      </c>
      <c r="I116" s="36">
        <v>9</v>
      </c>
      <c r="J116" s="33"/>
      <c r="K116" s="24">
        <v>1</v>
      </c>
      <c r="L116" s="30"/>
      <c r="M116" s="36">
        <v>5</v>
      </c>
      <c r="N116" s="91">
        <f t="shared" ref="N116:N117" si="20">SUM(H116:M116)</f>
        <v>23</v>
      </c>
      <c r="P116" s="85"/>
    </row>
    <row r="117" spans="1:16" ht="15.75" thickBot="1" x14ac:dyDescent="0.3">
      <c r="A117" s="16">
        <v>2</v>
      </c>
      <c r="B117" s="56" t="s">
        <v>13</v>
      </c>
      <c r="C117" s="18">
        <v>44186</v>
      </c>
      <c r="D117" s="17" t="s">
        <v>214</v>
      </c>
      <c r="E117" s="16" t="s">
        <v>65</v>
      </c>
      <c r="F117" s="16" t="s">
        <v>79</v>
      </c>
      <c r="G117" s="11">
        <v>40</v>
      </c>
      <c r="H117" s="30"/>
      <c r="I117" s="36"/>
      <c r="J117" s="33"/>
      <c r="K117" s="24"/>
      <c r="L117" s="30">
        <v>6</v>
      </c>
      <c r="M117" s="36">
        <v>8</v>
      </c>
      <c r="N117" s="91">
        <f t="shared" si="20"/>
        <v>14</v>
      </c>
      <c r="P117" s="85"/>
    </row>
    <row r="118" spans="1:16" ht="16.5" thickTop="1" thickBot="1" x14ac:dyDescent="0.3">
      <c r="A118" s="15"/>
      <c r="B118" s="10" t="s">
        <v>28</v>
      </c>
      <c r="C118" s="15"/>
      <c r="D118" s="13"/>
      <c r="E118" s="15"/>
      <c r="F118" s="28"/>
      <c r="G118" s="32" t="s">
        <v>6</v>
      </c>
      <c r="H118" s="40" t="s">
        <v>25</v>
      </c>
      <c r="I118" s="126">
        <f>SUM(H116:H117,J116:J117,L116:L117)</f>
        <v>14</v>
      </c>
      <c r="J118" s="127" t="e">
        <f>SUM(#REF!)</f>
        <v>#REF!</v>
      </c>
      <c r="K118" s="41" t="s">
        <v>24</v>
      </c>
      <c r="L118" s="126">
        <f>SUM(I116:I117,K116:K117,M116:M117)</f>
        <v>23</v>
      </c>
      <c r="M118" s="127" t="e">
        <f>SUM(#REF!)</f>
        <v>#REF!</v>
      </c>
      <c r="N118" s="87">
        <f>SUM(N116:N117)</f>
        <v>37</v>
      </c>
    </row>
    <row r="119" spans="1:16" ht="15.75" thickTop="1" x14ac:dyDescent="0.25">
      <c r="A119" s="16">
        <v>1</v>
      </c>
      <c r="B119" s="56" t="s">
        <v>191</v>
      </c>
      <c r="C119" s="18">
        <v>44166</v>
      </c>
      <c r="D119" s="17" t="s">
        <v>166</v>
      </c>
      <c r="E119" s="16" t="s">
        <v>182</v>
      </c>
      <c r="F119" s="27" t="s">
        <v>183</v>
      </c>
      <c r="G119" s="11">
        <v>11</v>
      </c>
      <c r="H119" s="30">
        <v>4</v>
      </c>
      <c r="I119" s="36">
        <v>4</v>
      </c>
      <c r="J119" s="33"/>
      <c r="K119" s="24"/>
      <c r="L119" s="30"/>
      <c r="M119" s="36"/>
      <c r="N119" s="91">
        <f>SUM(H119:M119)</f>
        <v>8</v>
      </c>
      <c r="P119" s="85"/>
    </row>
    <row r="120" spans="1:16" ht="15.75" thickBot="1" x14ac:dyDescent="0.3">
      <c r="A120" s="16">
        <v>2</v>
      </c>
      <c r="B120" s="56" t="s">
        <v>191</v>
      </c>
      <c r="C120" s="18">
        <v>44166</v>
      </c>
      <c r="D120" s="17" t="s">
        <v>166</v>
      </c>
      <c r="E120" s="16" t="s">
        <v>182</v>
      </c>
      <c r="F120" s="27" t="s">
        <v>183</v>
      </c>
      <c r="G120" s="11">
        <v>40</v>
      </c>
      <c r="H120" s="30"/>
      <c r="I120" s="36"/>
      <c r="J120" s="33"/>
      <c r="K120" s="24"/>
      <c r="L120" s="30">
        <v>0</v>
      </c>
      <c r="M120" s="36">
        <v>8</v>
      </c>
      <c r="N120" s="91">
        <f>SUM(H120:M120)</f>
        <v>8</v>
      </c>
      <c r="P120" s="85"/>
    </row>
    <row r="121" spans="1:16" ht="16.5" thickTop="1" thickBot="1" x14ac:dyDescent="0.3">
      <c r="A121" s="15"/>
      <c r="B121" s="10" t="s">
        <v>28</v>
      </c>
      <c r="C121" s="15"/>
      <c r="D121" s="13"/>
      <c r="E121" s="15"/>
      <c r="F121" s="28"/>
      <c r="G121" s="32" t="s">
        <v>6</v>
      </c>
      <c r="H121" s="40" t="s">
        <v>25</v>
      </c>
      <c r="I121" s="126">
        <f>SUM(H119:H120,J119:J120,L119:L120)</f>
        <v>4</v>
      </c>
      <c r="J121" s="127" t="e">
        <f>SUM(#REF!)</f>
        <v>#REF!</v>
      </c>
      <c r="K121" s="41" t="s">
        <v>24</v>
      </c>
      <c r="L121" s="126">
        <f>SUM(I119:I120,K119:K120,M119:M120)</f>
        <v>12</v>
      </c>
      <c r="M121" s="127" t="e">
        <f>SUM(#REF!)</f>
        <v>#REF!</v>
      </c>
      <c r="N121" s="87">
        <f>SUM(N119:N120)</f>
        <v>16</v>
      </c>
    </row>
    <row r="122" spans="1:16" ht="15.75" thickTop="1" x14ac:dyDescent="0.25">
      <c r="A122" s="16">
        <v>1</v>
      </c>
      <c r="B122" s="56" t="s">
        <v>193</v>
      </c>
      <c r="C122" s="18">
        <v>44168</v>
      </c>
      <c r="D122" s="17" t="s">
        <v>172</v>
      </c>
      <c r="E122" s="16" t="s">
        <v>182</v>
      </c>
      <c r="F122" s="27" t="s">
        <v>183</v>
      </c>
      <c r="G122" s="11">
        <v>11</v>
      </c>
      <c r="H122" s="30">
        <v>4</v>
      </c>
      <c r="I122" s="36">
        <v>4</v>
      </c>
      <c r="J122" s="33"/>
      <c r="K122" s="24"/>
      <c r="L122" s="30"/>
      <c r="M122" s="36"/>
      <c r="N122" s="91">
        <f>SUM(H122:M122)</f>
        <v>8</v>
      </c>
      <c r="P122" s="85"/>
    </row>
    <row r="123" spans="1:16" x14ac:dyDescent="0.25">
      <c r="A123" s="16">
        <v>2</v>
      </c>
      <c r="B123" s="56" t="s">
        <v>193</v>
      </c>
      <c r="C123" s="18">
        <v>44168</v>
      </c>
      <c r="D123" s="17" t="s">
        <v>210</v>
      </c>
      <c r="E123" s="16" t="s">
        <v>182</v>
      </c>
      <c r="F123" s="27" t="s">
        <v>183</v>
      </c>
      <c r="G123" s="11">
        <v>40</v>
      </c>
      <c r="H123" s="30"/>
      <c r="I123" s="36"/>
      <c r="J123" s="33"/>
      <c r="K123" s="24"/>
      <c r="L123" s="30"/>
      <c r="M123" s="36">
        <v>8</v>
      </c>
      <c r="N123" s="91">
        <f t="shared" ref="N123:N125" si="21">SUM(H123:M123)</f>
        <v>8</v>
      </c>
      <c r="P123" s="85"/>
    </row>
    <row r="124" spans="1:16" x14ac:dyDescent="0.25">
      <c r="A124" s="16">
        <v>3</v>
      </c>
      <c r="B124" s="56" t="s">
        <v>193</v>
      </c>
      <c r="C124" s="18">
        <v>44176</v>
      </c>
      <c r="D124" s="17" t="s">
        <v>210</v>
      </c>
      <c r="E124" s="16" t="s">
        <v>160</v>
      </c>
      <c r="F124" s="27" t="s">
        <v>79</v>
      </c>
      <c r="G124" s="11">
        <v>40</v>
      </c>
      <c r="H124" s="30"/>
      <c r="I124" s="36"/>
      <c r="J124" s="33"/>
      <c r="K124" s="24"/>
      <c r="L124" s="30">
        <v>3</v>
      </c>
      <c r="M124" s="36">
        <v>5</v>
      </c>
      <c r="N124" s="91">
        <f t="shared" si="21"/>
        <v>8</v>
      </c>
      <c r="P124" s="85"/>
    </row>
    <row r="125" spans="1:16" ht="15.75" thickBot="1" x14ac:dyDescent="0.3">
      <c r="A125" s="16">
        <v>4</v>
      </c>
      <c r="B125" s="56" t="s">
        <v>193</v>
      </c>
      <c r="C125" s="18">
        <v>44176</v>
      </c>
      <c r="D125" s="17" t="s">
        <v>172</v>
      </c>
      <c r="E125" s="16" t="s">
        <v>160</v>
      </c>
      <c r="F125" s="27" t="s">
        <v>79</v>
      </c>
      <c r="G125" s="11">
        <v>17</v>
      </c>
      <c r="H125" s="30"/>
      <c r="I125" s="36"/>
      <c r="J125" s="33"/>
      <c r="K125" s="24">
        <v>4</v>
      </c>
      <c r="L125" s="30"/>
      <c r="M125" s="36">
        <v>2</v>
      </c>
      <c r="N125" s="91">
        <f t="shared" si="21"/>
        <v>6</v>
      </c>
      <c r="P125" s="85"/>
    </row>
    <row r="126" spans="1:16" ht="16.5" thickTop="1" thickBot="1" x14ac:dyDescent="0.3">
      <c r="A126" s="15"/>
      <c r="B126" s="10" t="s">
        <v>28</v>
      </c>
      <c r="C126" s="15"/>
      <c r="D126" s="15"/>
      <c r="E126" s="15"/>
      <c r="F126" s="28"/>
      <c r="G126" s="32" t="s">
        <v>6</v>
      </c>
      <c r="H126" s="40" t="s">
        <v>25</v>
      </c>
      <c r="I126" s="126">
        <f>SUM(H122:H125,J122:J125,L122:L125)</f>
        <v>7</v>
      </c>
      <c r="J126" s="127" t="e">
        <f>SUM(J121:J121)</f>
        <v>#REF!</v>
      </c>
      <c r="K126" s="41" t="s">
        <v>24</v>
      </c>
      <c r="L126" s="126">
        <f>SUM(I122:I125,K122:K125,M122:M125)</f>
        <v>23</v>
      </c>
      <c r="M126" s="127" t="e">
        <f>SUM(M121:M121)</f>
        <v>#REF!</v>
      </c>
      <c r="N126" s="87">
        <f>SUM(N122:N125)</f>
        <v>30</v>
      </c>
    </row>
    <row r="127" spans="1:16" ht="15.75" thickTop="1" x14ac:dyDescent="0.25">
      <c r="A127" s="16">
        <v>1</v>
      </c>
      <c r="B127" s="56" t="s">
        <v>12</v>
      </c>
      <c r="C127" s="18">
        <v>44169</v>
      </c>
      <c r="D127" s="17" t="s">
        <v>64</v>
      </c>
      <c r="E127" s="16" t="s">
        <v>65</v>
      </c>
      <c r="F127" s="27" t="s">
        <v>208</v>
      </c>
      <c r="G127" s="11" t="s">
        <v>211</v>
      </c>
      <c r="H127" s="30">
        <v>13</v>
      </c>
      <c r="I127" s="36">
        <v>9</v>
      </c>
      <c r="J127" s="33">
        <v>2</v>
      </c>
      <c r="K127" s="24">
        <v>0</v>
      </c>
      <c r="L127" s="30">
        <v>2</v>
      </c>
      <c r="M127" s="36">
        <v>10</v>
      </c>
      <c r="N127" s="91">
        <f>SUM(H127:M127)</f>
        <v>36</v>
      </c>
      <c r="P127" s="85"/>
    </row>
    <row r="128" spans="1:16" ht="15.75" thickBot="1" x14ac:dyDescent="0.3">
      <c r="A128" s="16"/>
      <c r="B128" s="56"/>
      <c r="C128" s="18"/>
      <c r="D128" s="17"/>
      <c r="E128" s="16"/>
      <c r="F128" s="27"/>
      <c r="G128" s="11"/>
      <c r="H128" s="30"/>
      <c r="I128" s="36"/>
      <c r="J128" s="33"/>
      <c r="K128" s="24"/>
      <c r="L128" s="30"/>
      <c r="M128" s="36"/>
      <c r="N128" s="91">
        <f>SUM(H128:M128)</f>
        <v>0</v>
      </c>
      <c r="P128" s="85"/>
    </row>
    <row r="129" spans="1:14" ht="16.5" thickTop="1" thickBot="1" x14ac:dyDescent="0.3">
      <c r="A129" s="16"/>
      <c r="B129" s="56"/>
      <c r="C129" s="18"/>
      <c r="D129" s="15"/>
      <c r="E129" s="15"/>
      <c r="F129" s="15"/>
      <c r="G129" s="78" t="s">
        <v>6</v>
      </c>
      <c r="H129" s="79" t="s">
        <v>25</v>
      </c>
      <c r="I129" s="128">
        <f>SUM(H127:H128,J127:J128,L127:L128)</f>
        <v>17</v>
      </c>
      <c r="J129" s="129"/>
      <c r="K129" s="80" t="s">
        <v>24</v>
      </c>
      <c r="L129" s="128">
        <f>SUM(I127:I128,K127:K128,M127:M128)</f>
        <v>19</v>
      </c>
      <c r="M129" s="129"/>
      <c r="N129" s="81">
        <f>SUM(N127:N128)</f>
        <v>36</v>
      </c>
    </row>
    <row r="130" spans="1:14" ht="22.5" thickTop="1" thickBot="1" x14ac:dyDescent="0.4">
      <c r="B130" s="88"/>
      <c r="E130" s="12"/>
      <c r="F130" s="130" t="s">
        <v>21</v>
      </c>
      <c r="G130" s="131"/>
      <c r="H130" s="38">
        <f>SUM(H127:H127,H99:H105,H116:H117,H119:H120,H122:H125,H107:H114)</f>
        <v>58</v>
      </c>
      <c r="I130" s="38">
        <f t="shared" ref="I130:M130" si="22">SUM(I127:I127,I99:I105,I116:I117,I119:I120,I122:I125,I107:I114)</f>
        <v>55</v>
      </c>
      <c r="J130" s="38">
        <f t="shared" si="22"/>
        <v>21</v>
      </c>
      <c r="K130" s="38">
        <f t="shared" si="22"/>
        <v>38</v>
      </c>
      <c r="L130" s="38">
        <f t="shared" si="22"/>
        <v>28</v>
      </c>
      <c r="M130" s="38">
        <f t="shared" si="22"/>
        <v>137</v>
      </c>
      <c r="N130" s="89">
        <f>SUM(N129,N106,N118,N121,N126,N115)</f>
        <v>337</v>
      </c>
    </row>
    <row r="131" spans="1:14" ht="16.5" thickTop="1" thickBot="1" x14ac:dyDescent="0.3">
      <c r="G131" s="3"/>
      <c r="H131" s="3"/>
      <c r="I131" s="3"/>
      <c r="J131" s="3"/>
      <c r="K131" s="3"/>
      <c r="L131" s="3"/>
    </row>
    <row r="132" spans="1:14" ht="16.5" thickTop="1" thickBot="1" x14ac:dyDescent="0.3">
      <c r="B132" s="55"/>
      <c r="F132" s="12"/>
      <c r="G132" s="120" t="s">
        <v>10</v>
      </c>
      <c r="H132" s="121"/>
      <c r="I132" s="121"/>
      <c r="J132" s="121"/>
      <c r="K132" s="121"/>
      <c r="L132" s="122"/>
      <c r="M132" s="25"/>
      <c r="N132" s="94">
        <f>SUM(H130,J130,L130)</f>
        <v>107</v>
      </c>
    </row>
    <row r="133" spans="1:14" ht="16.5" thickTop="1" thickBot="1" x14ac:dyDescent="0.3">
      <c r="B133" s="55"/>
      <c r="F133" s="12"/>
      <c r="G133" s="123" t="s">
        <v>11</v>
      </c>
      <c r="H133" s="124"/>
      <c r="I133" s="124"/>
      <c r="J133" s="124"/>
      <c r="K133" s="124"/>
      <c r="L133" s="125"/>
      <c r="M133" s="26"/>
      <c r="N133" s="95">
        <f>SUM(I130,K130,M130)</f>
        <v>230</v>
      </c>
    </row>
    <row r="134" spans="1:14" ht="15.75" thickTop="1" x14ac:dyDescent="0.25"/>
  </sheetData>
  <mergeCells count="118">
    <mergeCell ref="A97:A98"/>
    <mergeCell ref="B97:B98"/>
    <mergeCell ref="C97:C98"/>
    <mergeCell ref="D97:D98"/>
    <mergeCell ref="E97:E98"/>
    <mergeCell ref="B94:H94"/>
    <mergeCell ref="B95:H95"/>
    <mergeCell ref="B96:H96"/>
    <mergeCell ref="F97:F98"/>
    <mergeCell ref="G97:G98"/>
    <mergeCell ref="H97:I97"/>
    <mergeCell ref="AC53:AD53"/>
    <mergeCell ref="G53:G54"/>
    <mergeCell ref="H53:I53"/>
    <mergeCell ref="J53:K53"/>
    <mergeCell ref="L53:M53"/>
    <mergeCell ref="N53:N54"/>
    <mergeCell ref="Q53:R53"/>
    <mergeCell ref="S53:T53"/>
    <mergeCell ref="U53:V53"/>
    <mergeCell ref="W53:X53"/>
    <mergeCell ref="Y53:Z53"/>
    <mergeCell ref="AA53:AB53"/>
    <mergeCell ref="B93:H93"/>
    <mergeCell ref="Q96:R96"/>
    <mergeCell ref="S96:T96"/>
    <mergeCell ref="U96:V96"/>
    <mergeCell ref="W96:X96"/>
    <mergeCell ref="I67:J67"/>
    <mergeCell ref="AA52:AB52"/>
    <mergeCell ref="AC52:AD52"/>
    <mergeCell ref="G46:L46"/>
    <mergeCell ref="B49:H49"/>
    <mergeCell ref="B50:H50"/>
    <mergeCell ref="B51:H51"/>
    <mergeCell ref="B52:H52"/>
    <mergeCell ref="Q52:R52"/>
    <mergeCell ref="S52:T52"/>
    <mergeCell ref="U52:V52"/>
    <mergeCell ref="W52:X52"/>
    <mergeCell ref="Y52:Z52"/>
    <mergeCell ref="N5:N6"/>
    <mergeCell ref="G45:L45"/>
    <mergeCell ref="I19:J19"/>
    <mergeCell ref="L19:M19"/>
    <mergeCell ref="I39:J39"/>
    <mergeCell ref="L39:M39"/>
    <mergeCell ref="F43:G43"/>
    <mergeCell ref="I9:J9"/>
    <mergeCell ref="L9:M9"/>
    <mergeCell ref="J5:K5"/>
    <mergeCell ref="L5:M5"/>
    <mergeCell ref="I34:J34"/>
    <mergeCell ref="L34:M34"/>
    <mergeCell ref="I42:J42"/>
    <mergeCell ref="L42:M42"/>
    <mergeCell ref="A5:A6"/>
    <mergeCell ref="B5:B6"/>
    <mergeCell ref="C5:C6"/>
    <mergeCell ref="D5:D6"/>
    <mergeCell ref="E5:E6"/>
    <mergeCell ref="B1:H1"/>
    <mergeCell ref="B2:H2"/>
    <mergeCell ref="B3:H3"/>
    <mergeCell ref="B4:H4"/>
    <mergeCell ref="F5:F6"/>
    <mergeCell ref="G5:G6"/>
    <mergeCell ref="H5:I5"/>
    <mergeCell ref="F53:F54"/>
    <mergeCell ref="A53:A54"/>
    <mergeCell ref="B53:B54"/>
    <mergeCell ref="C53:C54"/>
    <mergeCell ref="D53:D54"/>
    <mergeCell ref="E53:E54"/>
    <mergeCell ref="G90:L90"/>
    <mergeCell ref="I64:J64"/>
    <mergeCell ref="L64:M64"/>
    <mergeCell ref="I70:J70"/>
    <mergeCell ref="L70:M70"/>
    <mergeCell ref="I79:J79"/>
    <mergeCell ref="L79:M79"/>
    <mergeCell ref="I56:J56"/>
    <mergeCell ref="L56:M56"/>
    <mergeCell ref="I84:J84"/>
    <mergeCell ref="L84:M84"/>
    <mergeCell ref="I86:J86"/>
    <mergeCell ref="L86:M86"/>
    <mergeCell ref="L67:M67"/>
    <mergeCell ref="F87:G87"/>
    <mergeCell ref="G89:L89"/>
    <mergeCell ref="Y96:Z96"/>
    <mergeCell ref="AA96:AB96"/>
    <mergeCell ref="AC96:AD96"/>
    <mergeCell ref="J97:K97"/>
    <mergeCell ref="L97:M97"/>
    <mergeCell ref="Q97:R97"/>
    <mergeCell ref="S97:T97"/>
    <mergeCell ref="U97:V97"/>
    <mergeCell ref="W97:X97"/>
    <mergeCell ref="Y97:Z97"/>
    <mergeCell ref="AA97:AB97"/>
    <mergeCell ref="AC97:AD97"/>
    <mergeCell ref="N97:N98"/>
    <mergeCell ref="F130:G130"/>
    <mergeCell ref="G132:L132"/>
    <mergeCell ref="G133:L133"/>
    <mergeCell ref="I126:J126"/>
    <mergeCell ref="L126:M126"/>
    <mergeCell ref="I129:J129"/>
    <mergeCell ref="L129:M129"/>
    <mergeCell ref="I106:J106"/>
    <mergeCell ref="L106:M106"/>
    <mergeCell ref="I115:J115"/>
    <mergeCell ref="L115:M115"/>
    <mergeCell ref="I121:J121"/>
    <mergeCell ref="L121:M121"/>
    <mergeCell ref="I118:J118"/>
    <mergeCell ref="L118:M118"/>
  </mergeCells>
  <phoneticPr fontId="15" type="noConversion"/>
  <hyperlinks>
    <hyperlink ref="H5" r:id="rId1" display="NIÑ@S" xr:uid="{00000000-0004-0000-0300-000000000000}"/>
    <hyperlink ref="H53" r:id="rId2" display="NIÑ@S" xr:uid="{00000000-0004-0000-0300-000001000000}"/>
    <hyperlink ref="H97" r:id="rId3" display="NIÑ@S" xr:uid="{2EDCFFBD-2EF9-4851-BF71-3D4C6A14FA74}"/>
  </hyperlinks>
  <pageMargins left="0.7" right="0.7" top="0.75" bottom="0.75" header="0.3" footer="0.3"/>
  <pageSetup scale="42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1er. trimestre</vt:lpstr>
      <vt:lpstr>4o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2020-12-23T17:02:51Z</cp:lastPrinted>
  <dcterms:created xsi:type="dcterms:W3CDTF">2019-03-11T20:25:07Z</dcterms:created>
  <dcterms:modified xsi:type="dcterms:W3CDTF">2021-01-12T19:36:48Z</dcterms:modified>
</cp:coreProperties>
</file>