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P.A.M.A.R\DOCUMENTOS\INFORMES MENSUALES\TRANSPARENCIA\CARGAS TRANSPARENCIA\2020\1ER TRIMESTRE\"/>
    </mc:Choice>
  </mc:AlternateContent>
  <bookViews>
    <workbookView xWindow="-120" yWindow="-120" windowWidth="24240" windowHeight="13140" activeTab="2"/>
  </bookViews>
  <sheets>
    <sheet name="Enero" sheetId="6" r:id="rId1"/>
    <sheet name="Febrero" sheetId="7" r:id="rId2"/>
    <sheet name="Marzo" sheetId="8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5" i="8" l="1"/>
  <c r="L45" i="8"/>
  <c r="K45" i="8"/>
  <c r="J45" i="8"/>
  <c r="I45" i="8"/>
  <c r="N48" i="8" s="1"/>
  <c r="H45" i="8"/>
  <c r="N47" i="8" s="1"/>
  <c r="M44" i="8"/>
  <c r="L44" i="8"/>
  <c r="J44" i="8"/>
  <c r="I44" i="8"/>
  <c r="N43" i="8"/>
  <c r="N42" i="8"/>
  <c r="N41" i="8"/>
  <c r="N40" i="8"/>
  <c r="N39" i="8"/>
  <c r="N38" i="8"/>
  <c r="N37" i="8"/>
  <c r="N36" i="8"/>
  <c r="L35" i="8"/>
  <c r="I35" i="8"/>
  <c r="N34" i="8"/>
  <c r="N33" i="8"/>
  <c r="N32" i="8"/>
  <c r="N31" i="8"/>
  <c r="N30" i="8"/>
  <c r="N29" i="8"/>
  <c r="N28" i="8"/>
  <c r="N35" i="8" s="1"/>
  <c r="M27" i="8"/>
  <c r="M35" i="8" s="1"/>
  <c r="L27" i="8"/>
  <c r="J27" i="8"/>
  <c r="J35" i="8" s="1"/>
  <c r="I27" i="8"/>
  <c r="N26" i="8"/>
  <c r="N27" i="8" s="1"/>
  <c r="L25" i="8"/>
  <c r="I25" i="8"/>
  <c r="N24" i="8"/>
  <c r="N23" i="8"/>
  <c r="N25" i="8" s="1"/>
  <c r="L22" i="8"/>
  <c r="I22" i="8"/>
  <c r="N21" i="8"/>
  <c r="N20" i="8"/>
  <c r="N19" i="8"/>
  <c r="N18" i="8"/>
  <c r="N17" i="8"/>
  <c r="N16" i="8"/>
  <c r="N15" i="8"/>
  <c r="N14" i="8"/>
  <c r="N13" i="8"/>
  <c r="N12" i="8"/>
  <c r="N11" i="8"/>
  <c r="N10" i="8"/>
  <c r="N22" i="8" s="1"/>
  <c r="M9" i="8"/>
  <c r="L9" i="8"/>
  <c r="J9" i="8"/>
  <c r="I9" i="8"/>
  <c r="N8" i="8"/>
  <c r="N9" i="8" s="1"/>
  <c r="M69" i="7"/>
  <c r="L69" i="7"/>
  <c r="K69" i="7"/>
  <c r="J69" i="7"/>
  <c r="I69" i="7"/>
  <c r="N72" i="7" s="1"/>
  <c r="H69" i="7"/>
  <c r="N71" i="7" s="1"/>
  <c r="A69" i="7"/>
  <c r="L68" i="7"/>
  <c r="I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68" i="7" s="1"/>
  <c r="N51" i="7"/>
  <c r="N50" i="7"/>
  <c r="M50" i="7"/>
  <c r="L50" i="7"/>
  <c r="J50" i="7"/>
  <c r="I50" i="7"/>
  <c r="N49" i="7"/>
  <c r="M48" i="7"/>
  <c r="L48" i="7"/>
  <c r="J48" i="7"/>
  <c r="I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48" i="7" s="1"/>
  <c r="L33" i="7"/>
  <c r="I33" i="7"/>
  <c r="N32" i="7"/>
  <c r="N33" i="7" s="1"/>
  <c r="M31" i="7"/>
  <c r="M68" i="7" s="1"/>
  <c r="L31" i="7"/>
  <c r="J31" i="7"/>
  <c r="J68" i="7" s="1"/>
  <c r="I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31" i="7" s="1"/>
  <c r="L15" i="7"/>
  <c r="I15" i="7"/>
  <c r="N14" i="7"/>
  <c r="N13" i="7"/>
  <c r="N12" i="7"/>
  <c r="N11" i="7"/>
  <c r="N10" i="7"/>
  <c r="N9" i="7"/>
  <c r="N15" i="7" s="1"/>
  <c r="M8" i="7"/>
  <c r="L8" i="7"/>
  <c r="J8" i="7"/>
  <c r="I8" i="7"/>
  <c r="N7" i="7"/>
  <c r="N8" i="7" s="1"/>
  <c r="N44" i="8" l="1"/>
  <c r="N45" i="8"/>
  <c r="N69" i="7"/>
  <c r="J33" i="7"/>
  <c r="M33" i="7"/>
  <c r="I61" i="6"/>
  <c r="J61" i="6"/>
  <c r="K61" i="6"/>
  <c r="L61" i="6"/>
  <c r="M61" i="6"/>
  <c r="H61" i="6"/>
  <c r="N46" i="6"/>
  <c r="N64" i="6" l="1"/>
  <c r="I9" i="6"/>
  <c r="L9" i="6"/>
  <c r="N8" i="6"/>
  <c r="N9" i="6" s="1"/>
  <c r="N63" i="6" l="1"/>
  <c r="N7" i="6"/>
  <c r="I60" i="6"/>
  <c r="L57" i="6"/>
  <c r="I57" i="6"/>
  <c r="L43" i="6"/>
  <c r="I43" i="6"/>
  <c r="N29" i="6" l="1"/>
  <c r="N27" i="6"/>
  <c r="N41" i="6"/>
  <c r="N42" i="6"/>
  <c r="L38" i="6"/>
  <c r="I38" i="6"/>
  <c r="L33" i="6"/>
  <c r="I33" i="6"/>
  <c r="N39" i="6" l="1"/>
  <c r="N40" i="6"/>
  <c r="L60" i="6"/>
  <c r="N59" i="6"/>
  <c r="N58" i="6"/>
  <c r="M57" i="6"/>
  <c r="J57" i="6"/>
  <c r="N55" i="6"/>
  <c r="N54" i="6"/>
  <c r="N53" i="6"/>
  <c r="N52" i="6"/>
  <c r="N51" i="6"/>
  <c r="N50" i="6"/>
  <c r="N45" i="6"/>
  <c r="N47" i="6"/>
  <c r="N48" i="6"/>
  <c r="N49" i="6"/>
  <c r="N56" i="6"/>
  <c r="N32" i="6"/>
  <c r="N31" i="6"/>
  <c r="N30" i="6"/>
  <c r="N28" i="6"/>
  <c r="N26" i="6"/>
  <c r="N25" i="6"/>
  <c r="N24" i="6"/>
  <c r="N23" i="6"/>
  <c r="N22" i="6"/>
  <c r="N60" i="6" l="1"/>
  <c r="N43" i="6"/>
  <c r="N19" i="6"/>
  <c r="N18" i="6"/>
  <c r="N17" i="6"/>
  <c r="N16" i="6"/>
  <c r="N15" i="6"/>
  <c r="N14" i="6"/>
  <c r="N21" i="6"/>
  <c r="N20" i="6"/>
  <c r="N11" i="6"/>
  <c r="N12" i="6"/>
  <c r="N44" i="6" l="1"/>
  <c r="M38" i="6"/>
  <c r="J38" i="6"/>
  <c r="J60" i="6" s="1"/>
  <c r="N37" i="6"/>
  <c r="N36" i="6"/>
  <c r="N35" i="6"/>
  <c r="N34" i="6"/>
  <c r="N13" i="6"/>
  <c r="N10" i="6"/>
  <c r="N57" i="6" l="1"/>
  <c r="N38" i="6"/>
  <c r="N33" i="6"/>
  <c r="M43" i="6"/>
  <c r="M60" i="6"/>
  <c r="J43" i="6"/>
  <c r="N61" i="6" l="1"/>
</calcChain>
</file>

<file path=xl/sharedStrings.xml><?xml version="1.0" encoding="utf-8"?>
<sst xmlns="http://schemas.openxmlformats.org/spreadsheetml/2006/main" count="708" uniqueCount="160">
  <si>
    <t>P.A.M.A.R.</t>
  </si>
  <si>
    <t>Programa de Atención a Menores y Adolescentes en Riesgo</t>
  </si>
  <si>
    <t>FECHA</t>
  </si>
  <si>
    <t>TEMA</t>
  </si>
  <si>
    <t>ESCUELA</t>
  </si>
  <si>
    <t>EDAD</t>
  </si>
  <si>
    <t>TOTAL</t>
  </si>
  <si>
    <t>LUGAR</t>
  </si>
  <si>
    <t>H</t>
  </si>
  <si>
    <t>M</t>
  </si>
  <si>
    <t>TOTAL HOMBRES</t>
  </si>
  <si>
    <t>TOTAL MUJERES</t>
  </si>
  <si>
    <t>BT</t>
  </si>
  <si>
    <t>PI</t>
  </si>
  <si>
    <t>Manejo de las emociones</t>
  </si>
  <si>
    <t>PROG.</t>
  </si>
  <si>
    <t>Valle Dorado</t>
  </si>
  <si>
    <t>San Vicente</t>
  </si>
  <si>
    <t>ADULTO</t>
  </si>
  <si>
    <t>ADOL.</t>
  </si>
  <si>
    <t>NIÑA/O</t>
  </si>
  <si>
    <t>TOTAL GENERAL</t>
  </si>
  <si>
    <t>PA</t>
  </si>
  <si>
    <t>MES: ENERO</t>
  </si>
  <si>
    <t>M=</t>
  </si>
  <si>
    <t>H=</t>
  </si>
  <si>
    <t>Varias</t>
  </si>
  <si>
    <t>Manejo de emociones</t>
  </si>
  <si>
    <t>*</t>
  </si>
  <si>
    <t>Prim. Independencia</t>
  </si>
  <si>
    <t>Acoso Escolar</t>
  </si>
  <si>
    <t>Asesorías</t>
  </si>
  <si>
    <t>Sana Convivencia</t>
  </si>
  <si>
    <t>Lo de Marcos</t>
  </si>
  <si>
    <t>Programa Operativo Anual 2020</t>
  </si>
  <si>
    <t>VE</t>
  </si>
  <si>
    <t>Frac. Valle Marlin</t>
  </si>
  <si>
    <t>Prim. Maria del Carmen Serdan</t>
  </si>
  <si>
    <t>Los valores en la familia</t>
  </si>
  <si>
    <t>Prim. Leona Vicario</t>
  </si>
  <si>
    <t>Frac. Infonavit, San José</t>
  </si>
  <si>
    <t>23-41</t>
  </si>
  <si>
    <t>Taller "Mitos y realidades de las drogas"</t>
  </si>
  <si>
    <t>ESC. SEC. GRAL. Juan Escutia</t>
  </si>
  <si>
    <t>San Ignacio</t>
  </si>
  <si>
    <t>Habilidades para la vida: Comunicación padres- hijos</t>
  </si>
  <si>
    <t>Prim. Manuel Peña Avila</t>
  </si>
  <si>
    <t>Jardines del Sol, San José del Valle</t>
  </si>
  <si>
    <t>23-63</t>
  </si>
  <si>
    <t>JN. Tayou Mar</t>
  </si>
  <si>
    <t>22-45</t>
  </si>
  <si>
    <t>PAESI</t>
  </si>
  <si>
    <t>Funcion de teatro guiñol</t>
  </si>
  <si>
    <t>Prim. Maria del Carmen Serdan a la Triste</t>
  </si>
  <si>
    <t>Prim. Emilia Ortiz Perez</t>
  </si>
  <si>
    <t>Frac. Palma Real, San Vicente</t>
  </si>
  <si>
    <t>Explotación infantil</t>
  </si>
  <si>
    <t>Prim. Niño Artillero</t>
  </si>
  <si>
    <t>Frac. San Vicente del mar</t>
  </si>
  <si>
    <t>JN. Nunutsi</t>
  </si>
  <si>
    <t>4 a 5</t>
  </si>
  <si>
    <t>Función de Cine</t>
  </si>
  <si>
    <t>Lago Real, Nuevo Vallarta</t>
  </si>
  <si>
    <t>6 a 47</t>
  </si>
  <si>
    <t>Jornada de Buen trato</t>
  </si>
  <si>
    <t>Comunidad</t>
  </si>
  <si>
    <t>Plaza Pública Porvenir</t>
  </si>
  <si>
    <t>1 a 12</t>
  </si>
  <si>
    <t>Relaciones bien tratantes</t>
  </si>
  <si>
    <t>JN. Juana de Asbaje</t>
  </si>
  <si>
    <t>Frac. Santa Fe, San José</t>
  </si>
  <si>
    <t>23-47</t>
  </si>
  <si>
    <t>No.</t>
  </si>
  <si>
    <t>Reportes ciudadanos y atención/orientación</t>
  </si>
  <si>
    <t>Centro DIF/escuelas</t>
  </si>
  <si>
    <t>PE</t>
  </si>
  <si>
    <t>San José del Valle</t>
  </si>
  <si>
    <t>18 a 53</t>
  </si>
  <si>
    <t>Prevención de riesgos</t>
  </si>
  <si>
    <t>Valle de Banderas</t>
  </si>
  <si>
    <t>6 a 12</t>
  </si>
  <si>
    <t>47 pláticas o actividades</t>
  </si>
  <si>
    <t>MES: FEBRERO</t>
  </si>
  <si>
    <t>Teatro guiñol</t>
  </si>
  <si>
    <t>4 a 39</t>
  </si>
  <si>
    <t>JN Nunutsi</t>
  </si>
  <si>
    <t>Prim Ignacio Manuel Altamirano</t>
  </si>
  <si>
    <t>Prim República de Cuba</t>
  </si>
  <si>
    <t>Jarretaderas</t>
  </si>
  <si>
    <t>Prevención de Abuso sexual</t>
  </si>
  <si>
    <t>CAM 15</t>
  </si>
  <si>
    <t>Santa Fe</t>
  </si>
  <si>
    <t>18 a 51</t>
  </si>
  <si>
    <t xml:space="preserve">Cuenta Cuentos </t>
  </si>
  <si>
    <t>11 a 18</t>
  </si>
  <si>
    <t>Habilidades para la vida</t>
  </si>
  <si>
    <t>Conalep</t>
  </si>
  <si>
    <t>Mitos y realidades</t>
  </si>
  <si>
    <t>Sec Ignacio Manuel Altamirano</t>
  </si>
  <si>
    <t>Sec Ricardo Flores Magón</t>
  </si>
  <si>
    <t>La Misión</t>
  </si>
  <si>
    <t>Paseo en barco</t>
  </si>
  <si>
    <t>Prim. Ignacio Allende</t>
  </si>
  <si>
    <t>Altavela</t>
  </si>
  <si>
    <t>6 a 48</t>
  </si>
  <si>
    <t>Comunicación asertiva</t>
  </si>
  <si>
    <t>Centro comunitario</t>
  </si>
  <si>
    <t>San Juan de Abajo</t>
  </si>
  <si>
    <t>20 a 61</t>
  </si>
  <si>
    <t>27 a 56</t>
  </si>
  <si>
    <t>31 a 63</t>
  </si>
  <si>
    <t>Sesión 1 ¿qué es la adolescencia?</t>
  </si>
  <si>
    <t>EST 35 José Vasconcelos</t>
  </si>
  <si>
    <t>Sesión 2 Comunicación y sexualidad</t>
  </si>
  <si>
    <t>Sesión 3 ETS y anticonceptivos</t>
  </si>
  <si>
    <t>Sesión 4 Embarazo adolescente</t>
  </si>
  <si>
    <t>Sesión Bebés virtuales</t>
  </si>
  <si>
    <t>TLS Luis Echeverría Álvarez</t>
  </si>
  <si>
    <t>Primaria Diego Rivera</t>
  </si>
  <si>
    <t>Primaria Ignacio Allende</t>
  </si>
  <si>
    <t>Primaria Independencia</t>
  </si>
  <si>
    <t>25 a 50</t>
  </si>
  <si>
    <t>Prevención ESI</t>
  </si>
  <si>
    <t>Prim. República de Cuba</t>
  </si>
  <si>
    <t>20 a 46</t>
  </si>
  <si>
    <t>CAPACITACIÓN</t>
  </si>
  <si>
    <t>4 -6 FEB 2020</t>
  </si>
  <si>
    <t>Utilización de Bebés Virtuales</t>
  </si>
  <si>
    <t>Centro DIF</t>
  </si>
  <si>
    <t>Sesión 5 planeando mi vida</t>
  </si>
  <si>
    <t>22 a 60</t>
  </si>
  <si>
    <t>21 a 38</t>
  </si>
  <si>
    <t>pláticas o actividades</t>
  </si>
  <si>
    <t>MES: MARZO</t>
  </si>
  <si>
    <t>Sesión 6 Proyecto de vida</t>
  </si>
  <si>
    <t>Prevención del embarazo dirigido a padres</t>
  </si>
  <si>
    <t>Telesec. Luis Echeverría</t>
  </si>
  <si>
    <t>22 a 59</t>
  </si>
  <si>
    <t>Prevención de adicciones</t>
  </si>
  <si>
    <t>Sesión 3 ETS y métodos anticonceptivos</t>
  </si>
  <si>
    <t>Telesec. Felipe Carrillo Puerto</t>
  </si>
  <si>
    <t>Aguamilpa</t>
  </si>
  <si>
    <t>Sesión 2 Riesgos y consecuencias del embarazo</t>
  </si>
  <si>
    <t>Sesión 4 planeando mi vida</t>
  </si>
  <si>
    <t>Sesión 5 Proyecto de vida</t>
  </si>
  <si>
    <t>Taller Cutting sesión 1</t>
  </si>
  <si>
    <t>Primaria Severiano Ocegueda</t>
  </si>
  <si>
    <t>Mezcales</t>
  </si>
  <si>
    <t>Expoferia Infantil</t>
  </si>
  <si>
    <t>Plaza de Toros San José del Valle</t>
  </si>
  <si>
    <t>4 a 15</t>
  </si>
  <si>
    <t>3 a 14</t>
  </si>
  <si>
    <t>3 a 16</t>
  </si>
  <si>
    <t>2 a 15</t>
  </si>
  <si>
    <t>28 a 67</t>
  </si>
  <si>
    <t>6 a 13</t>
  </si>
  <si>
    <t>Primaria Miguel Hidalgo y Costilla</t>
  </si>
  <si>
    <t>Corral del Risco</t>
  </si>
  <si>
    <t>JN Juan Amós Comenio</t>
  </si>
  <si>
    <t>Santa Rosa Tapachula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</si>
</sst>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6337778862885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 style="double">
        <color rgb="FF3F3F3F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21">
    <xf numFmtId="0" fontId="0" fillId="0" borderId="0" xfId="0"/>
    <xf numFmtId="0" fontId="5" fillId="0" borderId="0" xfId="0" applyFont="1" applyAlignment="1">
      <alignment wrapText="1"/>
    </xf>
    <xf numFmtId="44" fontId="0" fillId="0" borderId="0" xfId="1" applyFont="1"/>
    <xf numFmtId="0" fontId="0" fillId="0" borderId="5" xfId="0" applyBorder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44" fontId="10" fillId="0" borderId="0" xfId="1" applyFont="1"/>
    <xf numFmtId="0" fontId="10" fillId="0" borderId="0" xfId="0" applyFont="1"/>
    <xf numFmtId="0" fontId="8" fillId="0" borderId="0" xfId="0" applyFont="1" applyAlignment="1">
      <alignment vertical="top" wrapText="1"/>
    </xf>
    <xf numFmtId="0" fontId="0" fillId="0" borderId="10" xfId="0" applyBorder="1" applyAlignment="1">
      <alignment horizontal="center" wrapText="1"/>
    </xf>
    <xf numFmtId="0" fontId="0" fillId="0" borderId="14" xfId="0" applyBorder="1"/>
    <xf numFmtId="0" fontId="0" fillId="0" borderId="16" xfId="0" applyBorder="1" applyAlignment="1">
      <alignment horizontal="center" wrapText="1"/>
    </xf>
    <xf numFmtId="0" fontId="0" fillId="0" borderId="19" xfId="0" applyBorder="1"/>
    <xf numFmtId="15" fontId="0" fillId="0" borderId="18" xfId="0" applyNumberFormat="1" applyBorder="1"/>
    <xf numFmtId="15" fontId="0" fillId="0" borderId="18" xfId="0" applyNumberFormat="1" applyBorder="1" applyAlignment="1">
      <alignment horizontal="center"/>
    </xf>
    <xf numFmtId="0" fontId="0" fillId="0" borderId="18" xfId="0" applyBorder="1"/>
    <xf numFmtId="0" fontId="0" fillId="0" borderId="20" xfId="0" applyBorder="1"/>
    <xf numFmtId="15" fontId="0" fillId="0" borderId="20" xfId="0" applyNumberFormat="1" applyBorder="1"/>
    <xf numFmtId="15" fontId="0" fillId="0" borderId="20" xfId="0" applyNumberFormat="1" applyBorder="1" applyAlignment="1">
      <alignment horizontal="center"/>
    </xf>
    <xf numFmtId="0" fontId="6" fillId="4" borderId="21" xfId="2" applyFont="1" applyFill="1" applyBorder="1" applyAlignment="1">
      <alignment horizontal="center"/>
    </xf>
    <xf numFmtId="0" fontId="6" fillId="4" borderId="22" xfId="2" applyFont="1" applyFill="1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23" xfId="0" applyBorder="1" applyAlignment="1">
      <alignment wrapText="1"/>
    </xf>
    <xf numFmtId="15" fontId="0" fillId="0" borderId="14" xfId="0" applyNumberFormat="1" applyBorder="1" applyAlignment="1">
      <alignment horizontal="center"/>
    </xf>
    <xf numFmtId="0" fontId="0" fillId="0" borderId="26" xfId="0" applyBorder="1" applyAlignment="1">
      <alignment wrapText="1"/>
    </xf>
    <xf numFmtId="0" fontId="0" fillId="5" borderId="8" xfId="0" applyFill="1" applyBorder="1" applyAlignment="1">
      <alignment horizontal="right" wrapText="1"/>
    </xf>
    <xf numFmtId="0" fontId="0" fillId="5" borderId="3" xfId="0" applyFill="1" applyBorder="1" applyAlignment="1">
      <alignment horizontal="right" wrapText="1"/>
    </xf>
    <xf numFmtId="0" fontId="0" fillId="0" borderId="32" xfId="0" applyBorder="1"/>
    <xf numFmtId="0" fontId="0" fillId="0" borderId="13" xfId="0" applyBorder="1"/>
    <xf numFmtId="0" fontId="6" fillId="4" borderId="34" xfId="2" applyFont="1" applyFill="1" applyBorder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3" borderId="10" xfId="0" applyFill="1" applyBorder="1" applyAlignment="1">
      <alignment wrapText="1"/>
    </xf>
    <xf numFmtId="0" fontId="0" fillId="0" borderId="24" xfId="0" applyBorder="1"/>
    <xf numFmtId="0" fontId="0" fillId="0" borderId="25" xfId="0" applyBorder="1"/>
    <xf numFmtId="0" fontId="6" fillId="4" borderId="37" xfId="2" applyFont="1" applyFill="1" applyBorder="1" applyAlignment="1">
      <alignment horizontal="center"/>
    </xf>
    <xf numFmtId="0" fontId="0" fillId="0" borderId="32" xfId="0" applyBorder="1" applyAlignment="1">
      <alignment wrapText="1"/>
    </xf>
    <xf numFmtId="0" fontId="0" fillId="0" borderId="13" xfId="0" applyBorder="1" applyAlignment="1">
      <alignment wrapText="1"/>
    </xf>
    <xf numFmtId="0" fontId="3" fillId="5" borderId="29" xfId="0" applyFont="1" applyFill="1" applyBorder="1"/>
    <xf numFmtId="0" fontId="0" fillId="0" borderId="38" xfId="0" applyBorder="1" applyAlignment="1">
      <alignment wrapText="1"/>
    </xf>
    <xf numFmtId="0" fontId="3" fillId="3" borderId="6" xfId="0" quotePrefix="1" applyFont="1" applyFill="1" applyBorder="1"/>
    <xf numFmtId="0" fontId="3" fillId="3" borderId="6" xfId="0" applyFont="1" applyFill="1" applyBorder="1"/>
    <xf numFmtId="15" fontId="12" fillId="3" borderId="24" xfId="0" applyNumberFormat="1" applyFont="1" applyFill="1" applyBorder="1" applyAlignment="1">
      <alignment horizontal="center"/>
    </xf>
    <xf numFmtId="15" fontId="0" fillId="3" borderId="20" xfId="0" applyNumberFormat="1" applyFill="1" applyBorder="1" applyAlignment="1">
      <alignment horizontal="center"/>
    </xf>
    <xf numFmtId="15" fontId="0" fillId="3" borderId="20" xfId="0" applyNumberFormat="1" applyFill="1" applyBorder="1"/>
    <xf numFmtId="0" fontId="0" fillId="3" borderId="20" xfId="0" applyFill="1" applyBorder="1"/>
    <xf numFmtId="0" fontId="0" fillId="3" borderId="32" xfId="0" applyFill="1" applyBorder="1"/>
    <xf numFmtId="0" fontId="0" fillId="3" borderId="16" xfId="0" applyFill="1" applyBorder="1" applyAlignment="1">
      <alignment horizontal="center" wrapText="1"/>
    </xf>
    <xf numFmtId="0" fontId="0" fillId="3" borderId="35" xfId="0" applyFill="1" applyBorder="1"/>
    <xf numFmtId="0" fontId="0" fillId="3" borderId="32" xfId="0" applyFill="1" applyBorder="1" applyAlignment="1">
      <alignment wrapText="1"/>
    </xf>
    <xf numFmtId="0" fontId="0" fillId="3" borderId="24" xfId="0" applyFill="1" applyBorder="1"/>
    <xf numFmtId="0" fontId="0" fillId="3" borderId="26" xfId="0" applyFill="1" applyBorder="1" applyAlignment="1">
      <alignment wrapText="1"/>
    </xf>
    <xf numFmtId="0" fontId="3" fillId="3" borderId="16" xfId="0" applyFont="1" applyFill="1" applyBorder="1" applyAlignment="1">
      <alignment horizontal="right"/>
    </xf>
    <xf numFmtId="0" fontId="0" fillId="0" borderId="14" xfId="0" applyBorder="1" applyAlignment="1">
      <alignment horizontal="center"/>
    </xf>
    <xf numFmtId="15" fontId="0" fillId="0" borderId="40" xfId="0" applyNumberFormat="1" applyFill="1" applyBorder="1" applyAlignment="1">
      <alignment horizontal="center"/>
    </xf>
    <xf numFmtId="15" fontId="0" fillId="0" borderId="0" xfId="0" applyNumberFormat="1" applyFill="1" applyBorder="1" applyAlignment="1">
      <alignment horizontal="center"/>
    </xf>
    <xf numFmtId="15" fontId="11" fillId="0" borderId="24" xfId="0" applyNumberFormat="1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39" xfId="0" applyFill="1" applyBorder="1"/>
    <xf numFmtId="0" fontId="0" fillId="0" borderId="14" xfId="0" applyFill="1" applyBorder="1"/>
    <xf numFmtId="0" fontId="0" fillId="0" borderId="10" xfId="0" applyFill="1" applyBorder="1" applyAlignment="1">
      <alignment wrapText="1"/>
    </xf>
    <xf numFmtId="16" fontId="0" fillId="0" borderId="10" xfId="0" applyNumberFormat="1" applyFill="1" applyBorder="1" applyAlignment="1">
      <alignment wrapText="1"/>
    </xf>
    <xf numFmtId="0" fontId="0" fillId="0" borderId="10" xfId="0" applyFill="1" applyBorder="1" applyAlignment="1">
      <alignment horizontal="right"/>
    </xf>
    <xf numFmtId="0" fontId="3" fillId="0" borderId="42" xfId="0" quotePrefix="1" applyFont="1" applyFill="1" applyBorder="1"/>
    <xf numFmtId="0" fontId="0" fillId="0" borderId="43" xfId="0" applyBorder="1" applyAlignment="1"/>
    <xf numFmtId="0" fontId="3" fillId="0" borderId="25" xfId="0" quotePrefix="1" applyFont="1" applyFill="1" applyBorder="1"/>
    <xf numFmtId="0" fontId="0" fillId="0" borderId="23" xfId="0" applyBorder="1" applyAlignment="1"/>
    <xf numFmtId="0" fontId="3" fillId="0" borderId="43" xfId="0" applyFont="1" applyFill="1" applyBorder="1" applyAlignment="1"/>
    <xf numFmtId="0" fontId="3" fillId="0" borderId="23" xfId="0" applyFont="1" applyFill="1" applyBorder="1" applyAlignment="1"/>
    <xf numFmtId="0" fontId="3" fillId="0" borderId="44" xfId="0" applyFont="1" applyFill="1" applyBorder="1" applyAlignment="1"/>
    <xf numFmtId="0" fontId="3" fillId="0" borderId="28" xfId="0" applyFont="1" applyFill="1" applyBorder="1" applyAlignment="1"/>
    <xf numFmtId="0" fontId="0" fillId="0" borderId="42" xfId="0" applyBorder="1" applyAlignment="1"/>
    <xf numFmtId="0" fontId="3" fillId="0" borderId="43" xfId="0" applyFont="1" applyFill="1" applyBorder="1"/>
    <xf numFmtId="0" fontId="0" fillId="0" borderId="25" xfId="0" applyBorder="1" applyAlignment="1"/>
    <xf numFmtId="0" fontId="3" fillId="0" borderId="23" xfId="0" applyFont="1" applyFill="1" applyBorder="1"/>
    <xf numFmtId="0" fontId="0" fillId="0" borderId="42" xfId="0" applyBorder="1"/>
    <xf numFmtId="0" fontId="0" fillId="0" borderId="43" xfId="0" applyBorder="1" applyAlignment="1">
      <alignment wrapText="1"/>
    </xf>
    <xf numFmtId="0" fontId="0" fillId="0" borderId="25" xfId="0" applyFill="1" applyBorder="1"/>
    <xf numFmtId="0" fontId="0" fillId="6" borderId="32" xfId="0" applyFill="1" applyBorder="1"/>
    <xf numFmtId="0" fontId="3" fillId="6" borderId="45" xfId="0" applyFont="1" applyFill="1" applyBorder="1" applyAlignment="1">
      <alignment wrapText="1"/>
    </xf>
    <xf numFmtId="0" fontId="3" fillId="6" borderId="6" xfId="0" applyFont="1" applyFill="1" applyBorder="1" applyAlignment="1"/>
    <xf numFmtId="0" fontId="3" fillId="6" borderId="7" xfId="0" applyFont="1" applyFill="1" applyBorder="1" applyAlignment="1"/>
    <xf numFmtId="0" fontId="0" fillId="4" borderId="10" xfId="0" applyFill="1" applyBorder="1" applyAlignment="1">
      <alignment horizontal="right"/>
    </xf>
    <xf numFmtId="0" fontId="3" fillId="0" borderId="0" xfId="0" applyFont="1"/>
    <xf numFmtId="0" fontId="13" fillId="0" borderId="0" xfId="2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3" borderId="10" xfId="0" applyFont="1" applyFill="1" applyBorder="1" applyAlignment="1">
      <alignment horizontal="right"/>
    </xf>
    <xf numFmtId="15" fontId="0" fillId="0" borderId="40" xfId="0" applyNumberFormat="1" applyFill="1" applyBorder="1" applyAlignment="1">
      <alignment horizontal="left"/>
    </xf>
    <xf numFmtId="0" fontId="14" fillId="5" borderId="29" xfId="0" applyFont="1" applyFill="1" applyBorder="1" applyAlignment="1">
      <alignment horizontal="right"/>
    </xf>
    <xf numFmtId="0" fontId="0" fillId="4" borderId="10" xfId="0" applyFont="1" applyFill="1" applyBorder="1" applyAlignment="1">
      <alignment horizontal="right"/>
    </xf>
    <xf numFmtId="0" fontId="0" fillId="4" borderId="16" xfId="0" applyFont="1" applyFill="1" applyBorder="1" applyAlignment="1">
      <alignment horizontal="right"/>
    </xf>
    <xf numFmtId="0" fontId="0" fillId="4" borderId="41" xfId="0" applyFont="1" applyFill="1" applyBorder="1" applyAlignment="1">
      <alignment horizontal="right"/>
    </xf>
    <xf numFmtId="0" fontId="0" fillId="4" borderId="11" xfId="0" applyFont="1" applyFill="1" applyBorder="1" applyAlignment="1">
      <alignment horizontal="right"/>
    </xf>
    <xf numFmtId="0" fontId="3" fillId="5" borderId="7" xfId="0" applyFont="1" applyFill="1" applyBorder="1"/>
    <xf numFmtId="0" fontId="3" fillId="5" borderId="9" xfId="0" applyFont="1" applyFill="1" applyBorder="1"/>
    <xf numFmtId="0" fontId="6" fillId="4" borderId="2" xfId="2" applyFont="1" applyFill="1" applyBorder="1" applyAlignment="1">
      <alignment horizontal="center" vertical="center"/>
    </xf>
    <xf numFmtId="0" fontId="6" fillId="4" borderId="17" xfId="2" applyFont="1" applyFill="1" applyBorder="1" applyAlignment="1">
      <alignment horizontal="center" vertical="center"/>
    </xf>
    <xf numFmtId="0" fontId="6" fillId="4" borderId="27" xfId="2" applyFont="1" applyFill="1" applyBorder="1" applyAlignment="1">
      <alignment horizontal="center"/>
    </xf>
    <xf numFmtId="0" fontId="6" fillId="4" borderId="30" xfId="2" applyFont="1" applyFill="1" applyBorder="1" applyAlignment="1">
      <alignment horizontal="center"/>
    </xf>
    <xf numFmtId="0" fontId="6" fillId="4" borderId="33" xfId="2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6" fillId="4" borderId="12" xfId="2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6" fillId="4" borderId="31" xfId="2" applyFont="1" applyFill="1" applyBorder="1" applyAlignment="1">
      <alignment horizontal="center" vertical="center"/>
    </xf>
    <xf numFmtId="0" fontId="6" fillId="4" borderId="3" xfId="2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wrapText="1"/>
    </xf>
    <xf numFmtId="0" fontId="3" fillId="5" borderId="8" xfId="0" applyFont="1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Celda de comprobación" xfId="2" builtinId="2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</xdr:colOff>
      <xdr:row>0</xdr:row>
      <xdr:rowOff>114300</xdr:rowOff>
    </xdr:from>
    <xdr:ext cx="1231900" cy="512455"/>
    <xdr:pic>
      <xdr:nvPicPr>
        <xdr:cNvPr id="2" name="1 Imagen">
          <a:extLst>
            <a:ext uri="{FF2B5EF4-FFF2-40B4-BE49-F238E27FC236}">
              <a16:creationId xmlns:a16="http://schemas.microsoft.com/office/drawing/2014/main" xmlns="" id="{39DB2748-9568-44C9-BFFF-4196BDBF12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762750" y="114300"/>
          <a:ext cx="1231900" cy="51245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</xdr:colOff>
      <xdr:row>0</xdr:row>
      <xdr:rowOff>114300</xdr:rowOff>
    </xdr:from>
    <xdr:ext cx="1231900" cy="512455"/>
    <xdr:pic>
      <xdr:nvPicPr>
        <xdr:cNvPr id="2" name="1 Imagen">
          <a:extLst>
            <a:ext uri="{FF2B5EF4-FFF2-40B4-BE49-F238E27FC236}">
              <a16:creationId xmlns:a16="http://schemas.microsoft.com/office/drawing/2014/main" xmlns="" id="{A7E029F8-4A35-46F7-BDC7-CF195B52F6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7248525" y="16078200"/>
          <a:ext cx="1231900" cy="51245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</xdr:colOff>
      <xdr:row>1</xdr:row>
      <xdr:rowOff>114300</xdr:rowOff>
    </xdr:from>
    <xdr:ext cx="1231900" cy="512455"/>
    <xdr:pic>
      <xdr:nvPicPr>
        <xdr:cNvPr id="2" name="1 Imagen">
          <a:extLst>
            <a:ext uri="{FF2B5EF4-FFF2-40B4-BE49-F238E27FC236}">
              <a16:creationId xmlns:a16="http://schemas.microsoft.com/office/drawing/2014/main" xmlns="" id="{C9473AF3-664D-47E6-B064-0EBE26ECFC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915150" y="147828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&#209;@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NI&#209;@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NI&#209;@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6"/>
  <sheetViews>
    <sheetView zoomScaleNormal="100" workbookViewId="0">
      <selection activeCell="D11" sqref="D11"/>
    </sheetView>
  </sheetViews>
  <sheetFormatPr baseColWidth="10" defaultRowHeight="15"/>
  <cols>
    <col min="1" max="1" width="5.7109375" customWidth="1"/>
    <col min="2" max="2" width="7.140625" customWidth="1"/>
    <col min="3" max="3" width="11.5703125" customWidth="1"/>
    <col min="4" max="4" width="23.7109375" customWidth="1"/>
    <col min="5" max="5" width="22.7109375" customWidth="1"/>
    <col min="6" max="6" width="19.28515625" customWidth="1"/>
    <col min="7" max="7" width="7" customWidth="1"/>
    <col min="8" max="8" width="5.42578125" customWidth="1"/>
    <col min="9" max="9" width="5.28515625" customWidth="1"/>
    <col min="10" max="12" width="3.7109375" customWidth="1"/>
    <col min="13" max="13" width="5.28515625" customWidth="1"/>
    <col min="14" max="14" width="9" customWidth="1"/>
    <col min="15" max="15" width="2.5703125" customWidth="1"/>
    <col min="16" max="16" width="15.7109375" customWidth="1"/>
    <col min="17" max="30" width="4" customWidth="1"/>
  </cols>
  <sheetData>
    <row r="1" spans="1:16" ht="22.5" customHeight="1">
      <c r="B1" s="105" t="s">
        <v>0</v>
      </c>
      <c r="C1" s="105"/>
      <c r="D1" s="105"/>
      <c r="E1" s="105"/>
      <c r="F1" s="105"/>
      <c r="G1" s="105"/>
      <c r="H1" s="105"/>
      <c r="I1" s="4"/>
      <c r="J1" s="4"/>
      <c r="K1" s="4"/>
      <c r="L1" s="4"/>
      <c r="M1" s="4"/>
      <c r="N1" s="4"/>
      <c r="O1" s="1"/>
      <c r="P1" s="2"/>
    </row>
    <row r="2" spans="1:16" s="7" customFormat="1" ht="14.25" customHeight="1">
      <c r="B2" s="106" t="s">
        <v>1</v>
      </c>
      <c r="C2" s="106"/>
      <c r="D2" s="106"/>
      <c r="E2" s="106"/>
      <c r="F2" s="106"/>
      <c r="G2" s="106"/>
      <c r="H2" s="106"/>
      <c r="I2" s="5"/>
      <c r="J2" s="5"/>
      <c r="K2" s="5"/>
      <c r="L2" s="5"/>
      <c r="M2" s="5"/>
      <c r="N2" s="5"/>
      <c r="O2" s="5"/>
      <c r="P2" s="6"/>
    </row>
    <row r="3" spans="1:16" s="7" customFormat="1" ht="15" customHeight="1">
      <c r="B3" s="107" t="s">
        <v>34</v>
      </c>
      <c r="C3" s="107"/>
      <c r="D3" s="107"/>
      <c r="E3" s="107"/>
      <c r="F3" s="107"/>
      <c r="G3" s="107"/>
      <c r="H3" s="107"/>
      <c r="M3" s="8"/>
      <c r="N3" s="8"/>
      <c r="O3" s="5"/>
      <c r="P3" s="6"/>
    </row>
    <row r="4" spans="1:16" s="7" customFormat="1" ht="15.75" customHeight="1" thickBot="1">
      <c r="B4" s="107" t="s">
        <v>23</v>
      </c>
      <c r="C4" s="107"/>
      <c r="D4" s="107"/>
      <c r="E4" s="107"/>
      <c r="F4" s="107"/>
      <c r="G4" s="107"/>
      <c r="H4" s="107"/>
      <c r="I4" s="8"/>
      <c r="J4" s="8"/>
      <c r="K4" s="8"/>
      <c r="L4" s="8"/>
      <c r="M4" s="8"/>
      <c r="N4" s="8"/>
      <c r="O4" s="5"/>
      <c r="P4" s="6"/>
    </row>
    <row r="5" spans="1:16" ht="16.5" thickTop="1" thickBot="1">
      <c r="A5" s="108" t="s">
        <v>72</v>
      </c>
      <c r="B5" s="108" t="s">
        <v>15</v>
      </c>
      <c r="C5" s="108" t="s">
        <v>2</v>
      </c>
      <c r="D5" s="108" t="s">
        <v>3</v>
      </c>
      <c r="E5" s="108" t="s">
        <v>4</v>
      </c>
      <c r="F5" s="110" t="s">
        <v>7</v>
      </c>
      <c r="G5" s="108" t="s">
        <v>5</v>
      </c>
      <c r="H5" s="100" t="s">
        <v>20</v>
      </c>
      <c r="I5" s="100"/>
      <c r="J5" s="98" t="s">
        <v>19</v>
      </c>
      <c r="K5" s="99"/>
      <c r="L5" s="100" t="s">
        <v>18</v>
      </c>
      <c r="M5" s="100"/>
      <c r="N5" s="96" t="s">
        <v>6</v>
      </c>
    </row>
    <row r="6" spans="1:16" ht="16.5" thickTop="1" thickBot="1">
      <c r="A6" s="109"/>
      <c r="B6" s="109"/>
      <c r="C6" s="109"/>
      <c r="D6" s="109"/>
      <c r="E6" s="109"/>
      <c r="F6" s="111"/>
      <c r="G6" s="109"/>
      <c r="H6" s="29" t="s">
        <v>8</v>
      </c>
      <c r="I6" s="35" t="s">
        <v>9</v>
      </c>
      <c r="J6" s="19" t="s">
        <v>8</v>
      </c>
      <c r="K6" s="20" t="s">
        <v>9</v>
      </c>
      <c r="L6" s="29" t="s">
        <v>8</v>
      </c>
      <c r="M6" s="35" t="s">
        <v>9</v>
      </c>
      <c r="N6" s="97"/>
    </row>
    <row r="7" spans="1:16" ht="19.5" customHeight="1" thickTop="1">
      <c r="A7" s="45"/>
      <c r="B7" s="42" t="s">
        <v>31</v>
      </c>
      <c r="C7" s="43">
        <v>43831</v>
      </c>
      <c r="D7" s="44" t="s">
        <v>73</v>
      </c>
      <c r="E7" s="45"/>
      <c r="F7" s="46" t="s">
        <v>74</v>
      </c>
      <c r="G7" s="47"/>
      <c r="H7" s="48">
        <v>4</v>
      </c>
      <c r="I7" s="49">
        <v>8</v>
      </c>
      <c r="J7" s="50">
        <v>5</v>
      </c>
      <c r="K7" s="51">
        <v>2</v>
      </c>
      <c r="L7" s="48">
        <v>12</v>
      </c>
      <c r="M7" s="49">
        <v>15</v>
      </c>
      <c r="N7" s="52">
        <f>SUM(H7:M7)</f>
        <v>46</v>
      </c>
    </row>
    <row r="8" spans="1:16" ht="19.5" customHeight="1" thickBot="1">
      <c r="A8" s="16">
        <v>1</v>
      </c>
      <c r="B8" s="56" t="s">
        <v>75</v>
      </c>
      <c r="C8" s="18">
        <v>43847</v>
      </c>
      <c r="D8" s="17" t="s">
        <v>78</v>
      </c>
      <c r="E8" s="16" t="s">
        <v>65</v>
      </c>
      <c r="F8" s="27" t="s">
        <v>76</v>
      </c>
      <c r="G8" s="11" t="s">
        <v>77</v>
      </c>
      <c r="H8" s="30"/>
      <c r="I8" s="36"/>
      <c r="J8" s="33"/>
      <c r="K8" s="24"/>
      <c r="L8" s="30">
        <v>6</v>
      </c>
      <c r="M8" s="36">
        <v>19</v>
      </c>
      <c r="N8" s="91">
        <f>SUM(H8:M8)</f>
        <v>25</v>
      </c>
    </row>
    <row r="9" spans="1:16" ht="19.5" customHeight="1" thickTop="1" thickBot="1">
      <c r="A9" s="16"/>
      <c r="B9" s="56"/>
      <c r="C9" s="18"/>
      <c r="D9" s="15"/>
      <c r="E9" s="15"/>
      <c r="F9" s="15"/>
      <c r="G9" s="78" t="s">
        <v>6</v>
      </c>
      <c r="H9" s="79" t="s">
        <v>25</v>
      </c>
      <c r="I9" s="101">
        <f>SUM(H8,J8,L8)</f>
        <v>6</v>
      </c>
      <c r="J9" s="102"/>
      <c r="K9" s="80" t="s">
        <v>24</v>
      </c>
      <c r="L9" s="101">
        <f>SUM(I8,K8,M8)</f>
        <v>19</v>
      </c>
      <c r="M9" s="102"/>
      <c r="N9" s="81">
        <f>SUM(N8)</f>
        <v>25</v>
      </c>
    </row>
    <row r="10" spans="1:16" ht="19.5" customHeight="1" thickTop="1">
      <c r="A10" s="16">
        <v>1</v>
      </c>
      <c r="B10" s="56" t="s">
        <v>35</v>
      </c>
      <c r="C10" s="18">
        <v>43838</v>
      </c>
      <c r="D10" s="17" t="s">
        <v>27</v>
      </c>
      <c r="E10" s="16" t="s">
        <v>37</v>
      </c>
      <c r="F10" s="27" t="s">
        <v>36</v>
      </c>
      <c r="G10" s="11">
        <v>8</v>
      </c>
      <c r="H10" s="30">
        <v>17</v>
      </c>
      <c r="I10" s="36">
        <v>15</v>
      </c>
      <c r="J10" s="33"/>
      <c r="K10" s="24"/>
      <c r="L10" s="30"/>
      <c r="M10" s="36"/>
      <c r="N10" s="91">
        <f t="shared" ref="N10:N32" si="0">SUM(H10:M10)</f>
        <v>32</v>
      </c>
    </row>
    <row r="11" spans="1:16" ht="19.5" customHeight="1">
      <c r="A11" s="16">
        <v>2</v>
      </c>
      <c r="B11" s="56" t="s">
        <v>35</v>
      </c>
      <c r="C11" s="18">
        <v>43838</v>
      </c>
      <c r="D11" s="17" t="s">
        <v>27</v>
      </c>
      <c r="E11" s="16" t="s">
        <v>37</v>
      </c>
      <c r="F11" s="27" t="s">
        <v>36</v>
      </c>
      <c r="G11" s="11">
        <v>9</v>
      </c>
      <c r="H11" s="30">
        <v>21</v>
      </c>
      <c r="I11" s="36">
        <v>12</v>
      </c>
      <c r="J11" s="33"/>
      <c r="K11" s="24"/>
      <c r="L11" s="30"/>
      <c r="M11" s="36"/>
      <c r="N11" s="91">
        <f t="shared" si="0"/>
        <v>33</v>
      </c>
    </row>
    <row r="12" spans="1:16" ht="19.5" customHeight="1">
      <c r="A12" s="16">
        <v>3</v>
      </c>
      <c r="B12" s="56" t="s">
        <v>35</v>
      </c>
      <c r="C12" s="18">
        <v>43838</v>
      </c>
      <c r="D12" s="17" t="s">
        <v>27</v>
      </c>
      <c r="E12" s="16" t="s">
        <v>37</v>
      </c>
      <c r="F12" s="27" t="s">
        <v>36</v>
      </c>
      <c r="G12" s="11">
        <v>10</v>
      </c>
      <c r="H12" s="30">
        <v>14</v>
      </c>
      <c r="I12" s="36">
        <v>16</v>
      </c>
      <c r="J12" s="33"/>
      <c r="K12" s="24"/>
      <c r="L12" s="30"/>
      <c r="M12" s="36"/>
      <c r="N12" s="91">
        <f t="shared" si="0"/>
        <v>30</v>
      </c>
    </row>
    <row r="13" spans="1:16" ht="19.5" customHeight="1">
      <c r="A13" s="16">
        <v>4</v>
      </c>
      <c r="B13" s="56" t="s">
        <v>35</v>
      </c>
      <c r="C13" s="18">
        <v>43838</v>
      </c>
      <c r="D13" s="17" t="s">
        <v>27</v>
      </c>
      <c r="E13" s="16" t="s">
        <v>37</v>
      </c>
      <c r="F13" s="27" t="s">
        <v>36</v>
      </c>
      <c r="G13" s="11">
        <v>11</v>
      </c>
      <c r="H13" s="10">
        <v>19</v>
      </c>
      <c r="I13" s="37">
        <v>21</v>
      </c>
      <c r="J13" s="10"/>
      <c r="K13" s="21"/>
      <c r="L13" s="31"/>
      <c r="M13" s="21"/>
      <c r="N13" s="91">
        <f t="shared" si="0"/>
        <v>40</v>
      </c>
    </row>
    <row r="14" spans="1:16" ht="19.5" customHeight="1">
      <c r="A14" s="16">
        <v>5</v>
      </c>
      <c r="B14" s="56" t="s">
        <v>35</v>
      </c>
      <c r="C14" s="18">
        <v>43846</v>
      </c>
      <c r="D14" s="17" t="s">
        <v>30</v>
      </c>
      <c r="E14" s="16" t="s">
        <v>29</v>
      </c>
      <c r="F14" s="27" t="s">
        <v>17</v>
      </c>
      <c r="G14" s="11">
        <v>6</v>
      </c>
      <c r="H14" s="30">
        <v>18</v>
      </c>
      <c r="I14" s="36">
        <v>18</v>
      </c>
      <c r="J14" s="33"/>
      <c r="K14" s="24"/>
      <c r="L14" s="30"/>
      <c r="M14" s="36"/>
      <c r="N14" s="91">
        <f t="shared" si="0"/>
        <v>36</v>
      </c>
    </row>
    <row r="15" spans="1:16" ht="19.5" customHeight="1">
      <c r="A15" s="16">
        <v>6</v>
      </c>
      <c r="B15" s="56" t="s">
        <v>35</v>
      </c>
      <c r="C15" s="18">
        <v>43846</v>
      </c>
      <c r="D15" s="17" t="s">
        <v>30</v>
      </c>
      <c r="E15" s="16" t="s">
        <v>29</v>
      </c>
      <c r="F15" s="27" t="s">
        <v>17</v>
      </c>
      <c r="G15" s="11">
        <v>6</v>
      </c>
      <c r="H15" s="10">
        <v>19</v>
      </c>
      <c r="I15" s="37">
        <v>13</v>
      </c>
      <c r="J15" s="10"/>
      <c r="K15" s="21"/>
      <c r="L15" s="31"/>
      <c r="M15" s="21"/>
      <c r="N15" s="91">
        <f t="shared" si="0"/>
        <v>32</v>
      </c>
    </row>
    <row r="16" spans="1:16" ht="19.5" customHeight="1">
      <c r="A16" s="16">
        <v>7</v>
      </c>
      <c r="B16" s="56" t="s">
        <v>35</v>
      </c>
      <c r="C16" s="18">
        <v>43846</v>
      </c>
      <c r="D16" s="17" t="s">
        <v>30</v>
      </c>
      <c r="E16" s="16" t="s">
        <v>29</v>
      </c>
      <c r="F16" s="27" t="s">
        <v>17</v>
      </c>
      <c r="G16" s="11">
        <v>7</v>
      </c>
      <c r="H16" s="30">
        <v>19</v>
      </c>
      <c r="I16" s="36">
        <v>20</v>
      </c>
      <c r="J16" s="33"/>
      <c r="K16" s="24"/>
      <c r="L16" s="30"/>
      <c r="M16" s="36"/>
      <c r="N16" s="91">
        <f t="shared" si="0"/>
        <v>39</v>
      </c>
    </row>
    <row r="17" spans="1:14" ht="19.5" customHeight="1">
      <c r="A17" s="16">
        <v>8</v>
      </c>
      <c r="B17" s="56" t="s">
        <v>35</v>
      </c>
      <c r="C17" s="18">
        <v>43846</v>
      </c>
      <c r="D17" s="17" t="s">
        <v>30</v>
      </c>
      <c r="E17" s="16" t="s">
        <v>29</v>
      </c>
      <c r="F17" s="27" t="s">
        <v>17</v>
      </c>
      <c r="G17" s="11">
        <v>7</v>
      </c>
      <c r="H17" s="30">
        <v>16</v>
      </c>
      <c r="I17" s="36">
        <v>22</v>
      </c>
      <c r="J17" s="33"/>
      <c r="K17" s="24"/>
      <c r="L17" s="30"/>
      <c r="M17" s="36"/>
      <c r="N17" s="91">
        <f t="shared" si="0"/>
        <v>38</v>
      </c>
    </row>
    <row r="18" spans="1:14" ht="19.5" customHeight="1">
      <c r="A18" s="16">
        <v>9</v>
      </c>
      <c r="B18" s="56" t="s">
        <v>35</v>
      </c>
      <c r="C18" s="18">
        <v>43846</v>
      </c>
      <c r="D18" s="17" t="s">
        <v>30</v>
      </c>
      <c r="E18" s="16" t="s">
        <v>29</v>
      </c>
      <c r="F18" s="27" t="s">
        <v>17</v>
      </c>
      <c r="G18" s="11">
        <v>8</v>
      </c>
      <c r="H18" s="30">
        <v>14</v>
      </c>
      <c r="I18" s="36">
        <v>21</v>
      </c>
      <c r="J18" s="33"/>
      <c r="K18" s="24"/>
      <c r="L18" s="30"/>
      <c r="M18" s="36"/>
      <c r="N18" s="91">
        <f t="shared" si="0"/>
        <v>35</v>
      </c>
    </row>
    <row r="19" spans="1:14" ht="19.5" customHeight="1">
      <c r="A19" s="16">
        <v>10</v>
      </c>
      <c r="B19" s="56" t="s">
        <v>35</v>
      </c>
      <c r="C19" s="18">
        <v>43846</v>
      </c>
      <c r="D19" s="17" t="s">
        <v>30</v>
      </c>
      <c r="E19" s="16" t="s">
        <v>29</v>
      </c>
      <c r="F19" s="27" t="s">
        <v>17</v>
      </c>
      <c r="G19" s="11">
        <v>8</v>
      </c>
      <c r="H19" s="10">
        <v>26</v>
      </c>
      <c r="I19" s="37">
        <v>12</v>
      </c>
      <c r="J19" s="10"/>
      <c r="K19" s="21"/>
      <c r="L19" s="31"/>
      <c r="M19" s="21"/>
      <c r="N19" s="91">
        <f t="shared" si="0"/>
        <v>38</v>
      </c>
    </row>
    <row r="20" spans="1:14" ht="19.5" customHeight="1">
      <c r="A20" s="16">
        <v>11</v>
      </c>
      <c r="B20" s="56" t="s">
        <v>35</v>
      </c>
      <c r="C20" s="18">
        <v>43846</v>
      </c>
      <c r="D20" s="17" t="s">
        <v>30</v>
      </c>
      <c r="E20" s="16" t="s">
        <v>29</v>
      </c>
      <c r="F20" s="27" t="s">
        <v>17</v>
      </c>
      <c r="G20" s="11">
        <v>9</v>
      </c>
      <c r="H20" s="30">
        <v>23</v>
      </c>
      <c r="I20" s="36">
        <v>11</v>
      </c>
      <c r="J20" s="33"/>
      <c r="K20" s="24"/>
      <c r="L20" s="30"/>
      <c r="M20" s="36"/>
      <c r="N20" s="91">
        <f t="shared" si="0"/>
        <v>34</v>
      </c>
    </row>
    <row r="21" spans="1:14" ht="19.5" customHeight="1">
      <c r="A21" s="16">
        <v>12</v>
      </c>
      <c r="B21" s="56" t="s">
        <v>35</v>
      </c>
      <c r="C21" s="18">
        <v>43846</v>
      </c>
      <c r="D21" s="17" t="s">
        <v>30</v>
      </c>
      <c r="E21" s="16" t="s">
        <v>29</v>
      </c>
      <c r="F21" s="27" t="s">
        <v>17</v>
      </c>
      <c r="G21" s="11">
        <v>9</v>
      </c>
      <c r="H21" s="30">
        <v>22</v>
      </c>
      <c r="I21" s="36">
        <v>13</v>
      </c>
      <c r="J21" s="33"/>
      <c r="K21" s="24"/>
      <c r="L21" s="30"/>
      <c r="M21" s="36"/>
      <c r="N21" s="91">
        <f t="shared" si="0"/>
        <v>35</v>
      </c>
    </row>
    <row r="22" spans="1:14" ht="19.5" customHeight="1">
      <c r="A22" s="16">
        <v>13</v>
      </c>
      <c r="B22" s="56" t="s">
        <v>35</v>
      </c>
      <c r="C22" s="18">
        <v>43846</v>
      </c>
      <c r="D22" s="17" t="s">
        <v>30</v>
      </c>
      <c r="E22" s="16" t="s">
        <v>29</v>
      </c>
      <c r="F22" s="27" t="s">
        <v>17</v>
      </c>
      <c r="G22" s="11">
        <v>10</v>
      </c>
      <c r="H22" s="59">
        <v>16</v>
      </c>
      <c r="I22" s="21">
        <v>20</v>
      </c>
      <c r="J22" s="10"/>
      <c r="K22" s="21"/>
      <c r="L22" s="10"/>
      <c r="M22" s="21"/>
      <c r="N22" s="92">
        <f t="shared" si="0"/>
        <v>36</v>
      </c>
    </row>
    <row r="23" spans="1:14" ht="19.5" customHeight="1">
      <c r="A23" s="16">
        <v>14</v>
      </c>
      <c r="B23" s="56" t="s">
        <v>35</v>
      </c>
      <c r="C23" s="18">
        <v>43846</v>
      </c>
      <c r="D23" s="17" t="s">
        <v>30</v>
      </c>
      <c r="E23" s="16" t="s">
        <v>29</v>
      </c>
      <c r="F23" s="27" t="s">
        <v>17</v>
      </c>
      <c r="G23" s="11">
        <v>10</v>
      </c>
      <c r="H23" s="59">
        <v>20</v>
      </c>
      <c r="I23" s="21">
        <v>17</v>
      </c>
      <c r="J23" s="10"/>
      <c r="K23" s="21"/>
      <c r="L23" s="10"/>
      <c r="M23" s="21"/>
      <c r="N23" s="92">
        <f t="shared" si="0"/>
        <v>37</v>
      </c>
    </row>
    <row r="24" spans="1:14" ht="19.5" customHeight="1">
      <c r="A24" s="16">
        <v>15</v>
      </c>
      <c r="B24" s="56" t="s">
        <v>35</v>
      </c>
      <c r="C24" s="18">
        <v>43846</v>
      </c>
      <c r="D24" s="17" t="s">
        <v>30</v>
      </c>
      <c r="E24" s="16" t="s">
        <v>29</v>
      </c>
      <c r="F24" s="27" t="s">
        <v>17</v>
      </c>
      <c r="G24" s="11">
        <v>11</v>
      </c>
      <c r="H24" s="59">
        <v>16</v>
      </c>
      <c r="I24" s="21">
        <v>22</v>
      </c>
      <c r="J24" s="10"/>
      <c r="K24" s="21"/>
      <c r="L24" s="10"/>
      <c r="M24" s="21"/>
      <c r="N24" s="92">
        <f t="shared" si="0"/>
        <v>38</v>
      </c>
    </row>
    <row r="25" spans="1:14" ht="19.5" customHeight="1">
      <c r="A25" s="16">
        <v>16</v>
      </c>
      <c r="B25" s="56" t="s">
        <v>35</v>
      </c>
      <c r="C25" s="18">
        <v>43846</v>
      </c>
      <c r="D25" s="17" t="s">
        <v>30</v>
      </c>
      <c r="E25" s="16" t="s">
        <v>29</v>
      </c>
      <c r="F25" s="27" t="s">
        <v>17</v>
      </c>
      <c r="G25" s="9">
        <v>11</v>
      </c>
      <c r="H25" s="59">
        <v>25</v>
      </c>
      <c r="I25" s="21">
        <v>12</v>
      </c>
      <c r="J25" s="10"/>
      <c r="K25" s="21"/>
      <c r="L25" s="10"/>
      <c r="M25" s="21"/>
      <c r="N25" s="92">
        <f t="shared" si="0"/>
        <v>37</v>
      </c>
    </row>
    <row r="26" spans="1:14" ht="19.5" customHeight="1">
      <c r="A26" s="16">
        <v>17</v>
      </c>
      <c r="B26" s="56" t="s">
        <v>35</v>
      </c>
      <c r="C26" s="18">
        <v>43846</v>
      </c>
      <c r="D26" s="17" t="s">
        <v>14</v>
      </c>
      <c r="E26" s="16" t="s">
        <v>39</v>
      </c>
      <c r="F26" s="28" t="s">
        <v>40</v>
      </c>
      <c r="G26" s="9">
        <v>6</v>
      </c>
      <c r="H26" s="59">
        <v>14</v>
      </c>
      <c r="I26" s="21">
        <v>16</v>
      </c>
      <c r="J26" s="10"/>
      <c r="K26" s="21"/>
      <c r="L26" s="10"/>
      <c r="M26" s="21"/>
      <c r="N26" s="90">
        <f t="shared" si="0"/>
        <v>30</v>
      </c>
    </row>
    <row r="27" spans="1:14" ht="19.5" customHeight="1">
      <c r="A27" s="16">
        <v>18</v>
      </c>
      <c r="B27" s="56" t="s">
        <v>35</v>
      </c>
      <c r="C27" s="18">
        <v>43846</v>
      </c>
      <c r="D27" s="17" t="s">
        <v>14</v>
      </c>
      <c r="E27" s="16" t="s">
        <v>39</v>
      </c>
      <c r="F27" s="27" t="s">
        <v>40</v>
      </c>
      <c r="G27" s="11">
        <v>7</v>
      </c>
      <c r="H27" s="59">
        <v>15</v>
      </c>
      <c r="I27" s="21">
        <v>18</v>
      </c>
      <c r="J27" s="10"/>
      <c r="K27" s="21"/>
      <c r="L27" s="10"/>
      <c r="M27" s="21"/>
      <c r="N27" s="90">
        <f t="shared" si="0"/>
        <v>33</v>
      </c>
    </row>
    <row r="28" spans="1:14" ht="19.5" customHeight="1">
      <c r="A28" s="16">
        <v>19</v>
      </c>
      <c r="B28" s="56" t="s">
        <v>35</v>
      </c>
      <c r="C28" s="18">
        <v>43846</v>
      </c>
      <c r="D28" s="17" t="s">
        <v>14</v>
      </c>
      <c r="E28" s="16" t="s">
        <v>39</v>
      </c>
      <c r="F28" s="27" t="s">
        <v>40</v>
      </c>
      <c r="G28" s="11">
        <v>8</v>
      </c>
      <c r="H28" s="59">
        <v>14</v>
      </c>
      <c r="I28" s="21">
        <v>18</v>
      </c>
      <c r="J28" s="10"/>
      <c r="K28" s="21"/>
      <c r="L28" s="10"/>
      <c r="M28" s="21"/>
      <c r="N28" s="90">
        <f t="shared" si="0"/>
        <v>32</v>
      </c>
    </row>
    <row r="29" spans="1:14" ht="19.5" customHeight="1">
      <c r="A29" s="16">
        <v>20</v>
      </c>
      <c r="B29" s="56" t="s">
        <v>35</v>
      </c>
      <c r="C29" s="18">
        <v>43846</v>
      </c>
      <c r="D29" s="17" t="s">
        <v>14</v>
      </c>
      <c r="E29" s="16" t="s">
        <v>39</v>
      </c>
      <c r="F29" s="27" t="s">
        <v>40</v>
      </c>
      <c r="G29" s="11">
        <v>9</v>
      </c>
      <c r="H29" s="59">
        <v>15</v>
      </c>
      <c r="I29" s="21">
        <v>17</v>
      </c>
      <c r="J29" s="10"/>
      <c r="K29" s="21"/>
      <c r="L29" s="10"/>
      <c r="M29" s="21"/>
      <c r="N29" s="90">
        <f t="shared" si="0"/>
        <v>32</v>
      </c>
    </row>
    <row r="30" spans="1:14" ht="19.5" customHeight="1">
      <c r="A30" s="16">
        <v>21</v>
      </c>
      <c r="B30" s="56" t="s">
        <v>35</v>
      </c>
      <c r="C30" s="18">
        <v>43846</v>
      </c>
      <c r="D30" s="17" t="s">
        <v>14</v>
      </c>
      <c r="E30" s="16" t="s">
        <v>39</v>
      </c>
      <c r="F30" s="27" t="s">
        <v>40</v>
      </c>
      <c r="G30" s="11">
        <v>10</v>
      </c>
      <c r="H30" s="59">
        <v>16</v>
      </c>
      <c r="I30" s="21">
        <v>10</v>
      </c>
      <c r="J30" s="10"/>
      <c r="K30" s="21"/>
      <c r="L30" s="10"/>
      <c r="M30" s="21"/>
      <c r="N30" s="90">
        <f t="shared" si="0"/>
        <v>26</v>
      </c>
    </row>
    <row r="31" spans="1:14" ht="19.5" customHeight="1">
      <c r="A31" s="16">
        <v>22</v>
      </c>
      <c r="B31" s="56" t="s">
        <v>35</v>
      </c>
      <c r="C31" s="18">
        <v>43846</v>
      </c>
      <c r="D31" s="17" t="s">
        <v>14</v>
      </c>
      <c r="E31" s="16" t="s">
        <v>39</v>
      </c>
      <c r="F31" s="27" t="s">
        <v>40</v>
      </c>
      <c r="G31" s="11">
        <v>11</v>
      </c>
      <c r="H31" s="59">
        <v>18</v>
      </c>
      <c r="I31" s="21">
        <v>11</v>
      </c>
      <c r="J31" s="10"/>
      <c r="K31" s="21"/>
      <c r="L31" s="10"/>
      <c r="M31" s="21"/>
      <c r="N31" s="90">
        <f t="shared" si="0"/>
        <v>29</v>
      </c>
    </row>
    <row r="32" spans="1:14" ht="19.5" customHeight="1" thickBot="1">
      <c r="A32" s="16">
        <v>23</v>
      </c>
      <c r="B32" s="56" t="s">
        <v>35</v>
      </c>
      <c r="C32" s="18">
        <v>43847</v>
      </c>
      <c r="D32" s="17" t="s">
        <v>38</v>
      </c>
      <c r="E32" s="16" t="s">
        <v>39</v>
      </c>
      <c r="F32" s="27" t="s">
        <v>40</v>
      </c>
      <c r="G32" s="57" t="s">
        <v>41</v>
      </c>
      <c r="H32" s="58"/>
      <c r="I32" s="39"/>
      <c r="J32" s="34"/>
      <c r="K32" s="22"/>
      <c r="L32" s="34">
        <v>3</v>
      </c>
      <c r="M32" s="22">
        <v>16</v>
      </c>
      <c r="N32" s="93">
        <f t="shared" si="0"/>
        <v>19</v>
      </c>
    </row>
    <row r="33" spans="1:14" ht="19.5" customHeight="1" thickTop="1" thickBot="1">
      <c r="A33" s="16"/>
      <c r="B33" s="56"/>
      <c r="C33" s="18"/>
      <c r="D33" s="15"/>
      <c r="E33" s="15"/>
      <c r="F33" s="15"/>
      <c r="G33" s="78" t="s">
        <v>6</v>
      </c>
      <c r="H33" s="79" t="s">
        <v>25</v>
      </c>
      <c r="I33" s="101">
        <f>SUM(H10:H32,J10:J32,L10:L32)</f>
        <v>400</v>
      </c>
      <c r="J33" s="102"/>
      <c r="K33" s="80" t="s">
        <v>24</v>
      </c>
      <c r="L33" s="101">
        <f>SUM(I10:I32,K10:K32,M10:M32)</f>
        <v>371</v>
      </c>
      <c r="M33" s="102"/>
      <c r="N33" s="81">
        <f>SUM(N10:N32)</f>
        <v>771</v>
      </c>
    </row>
    <row r="34" spans="1:14" ht="19.5" customHeight="1" thickTop="1">
      <c r="A34" s="15">
        <v>1</v>
      </c>
      <c r="B34" s="23" t="s">
        <v>22</v>
      </c>
      <c r="C34" s="14">
        <v>43839</v>
      </c>
      <c r="D34" s="13" t="s">
        <v>42</v>
      </c>
      <c r="E34" s="15" t="s">
        <v>43</v>
      </c>
      <c r="F34" s="28" t="s">
        <v>44</v>
      </c>
      <c r="G34" s="9">
        <v>12</v>
      </c>
      <c r="H34" s="31"/>
      <c r="I34" s="37"/>
      <c r="J34" s="10">
        <v>6</v>
      </c>
      <c r="K34" s="21">
        <v>6</v>
      </c>
      <c r="L34" s="31"/>
      <c r="M34" s="37"/>
      <c r="N34" s="90">
        <f>SUM(H34:M34)</f>
        <v>12</v>
      </c>
    </row>
    <row r="35" spans="1:14" ht="19.5" customHeight="1">
      <c r="A35" s="15">
        <v>2</v>
      </c>
      <c r="B35" s="23" t="s">
        <v>22</v>
      </c>
      <c r="C35" s="14">
        <v>43839</v>
      </c>
      <c r="D35" s="13" t="s">
        <v>42</v>
      </c>
      <c r="E35" s="15" t="s">
        <v>43</v>
      </c>
      <c r="F35" s="28" t="s">
        <v>44</v>
      </c>
      <c r="G35" s="9">
        <v>13</v>
      </c>
      <c r="H35" s="31"/>
      <c r="I35" s="37"/>
      <c r="J35" s="10">
        <v>14</v>
      </c>
      <c r="K35" s="21">
        <v>9</v>
      </c>
      <c r="L35" s="31"/>
      <c r="M35" s="37"/>
      <c r="N35" s="90">
        <f>SUM(H35:M35)</f>
        <v>23</v>
      </c>
    </row>
    <row r="36" spans="1:14" ht="19.5" customHeight="1">
      <c r="A36" s="15">
        <v>3</v>
      </c>
      <c r="B36" s="23" t="s">
        <v>22</v>
      </c>
      <c r="C36" s="14">
        <v>43859</v>
      </c>
      <c r="D36" s="13" t="s">
        <v>45</v>
      </c>
      <c r="E36" s="15" t="s">
        <v>46</v>
      </c>
      <c r="F36" s="28" t="s">
        <v>47</v>
      </c>
      <c r="G36" s="9" t="s">
        <v>48</v>
      </c>
      <c r="H36" s="31"/>
      <c r="I36" s="37"/>
      <c r="J36" s="10"/>
      <c r="K36" s="21"/>
      <c r="L36" s="31">
        <v>4</v>
      </c>
      <c r="M36" s="37">
        <v>44</v>
      </c>
      <c r="N36" s="90">
        <f>SUM(H36:M36)</f>
        <v>48</v>
      </c>
    </row>
    <row r="37" spans="1:14" ht="19.5" customHeight="1" thickBot="1">
      <c r="A37" s="15">
        <v>4</v>
      </c>
      <c r="B37" s="23" t="s">
        <v>22</v>
      </c>
      <c r="C37" s="14">
        <v>43860</v>
      </c>
      <c r="D37" s="13" t="s">
        <v>45</v>
      </c>
      <c r="E37" s="15" t="s">
        <v>49</v>
      </c>
      <c r="F37" s="28" t="s">
        <v>33</v>
      </c>
      <c r="G37" s="9" t="s">
        <v>50</v>
      </c>
      <c r="H37" s="31"/>
      <c r="I37" s="37"/>
      <c r="J37" s="10"/>
      <c r="K37" s="21"/>
      <c r="L37" s="31">
        <v>1</v>
      </c>
      <c r="M37" s="37">
        <v>9</v>
      </c>
      <c r="N37" s="90">
        <f>SUM(H37:M37)</f>
        <v>10</v>
      </c>
    </row>
    <row r="38" spans="1:14" ht="19.5" customHeight="1" thickTop="1" thickBot="1">
      <c r="A38" s="15"/>
      <c r="B38" s="10" t="s">
        <v>28</v>
      </c>
      <c r="C38" s="15"/>
      <c r="D38" s="13"/>
      <c r="E38" s="15"/>
      <c r="F38" s="28"/>
      <c r="G38" s="32" t="s">
        <v>6</v>
      </c>
      <c r="H38" s="40" t="s">
        <v>25</v>
      </c>
      <c r="I38" s="103">
        <f>SUM(H34:H37,J34:J37,L34:L37)</f>
        <v>25</v>
      </c>
      <c r="J38" s="104">
        <f>SUM(J34:J37)</f>
        <v>20</v>
      </c>
      <c r="K38" s="41" t="s">
        <v>24</v>
      </c>
      <c r="L38" s="103">
        <f>SUM(I34:I37,K34:K37,M34:M37)</f>
        <v>68</v>
      </c>
      <c r="M38" s="104">
        <f>SUM(M34:M37)</f>
        <v>53</v>
      </c>
      <c r="N38" s="87">
        <f>SUM(N34:N37)</f>
        <v>93</v>
      </c>
    </row>
    <row r="39" spans="1:14" ht="19.5" customHeight="1" thickTop="1">
      <c r="A39" s="15">
        <v>1</v>
      </c>
      <c r="B39" s="53" t="s">
        <v>13</v>
      </c>
      <c r="C39" s="13">
        <v>43840</v>
      </c>
      <c r="D39" s="13" t="s">
        <v>32</v>
      </c>
      <c r="E39" s="15" t="s">
        <v>59</v>
      </c>
      <c r="F39" s="28" t="s">
        <v>16</v>
      </c>
      <c r="G39" s="60">
        <v>4</v>
      </c>
      <c r="H39" s="75">
        <v>14</v>
      </c>
      <c r="I39" s="76">
        <v>11</v>
      </c>
      <c r="J39" s="31"/>
      <c r="K39" s="21"/>
      <c r="L39" s="31"/>
      <c r="M39" s="37"/>
      <c r="N39" s="82">
        <f>SUM(H39:M39)</f>
        <v>25</v>
      </c>
    </row>
    <row r="40" spans="1:14" ht="19.5" customHeight="1">
      <c r="A40" s="15">
        <v>2</v>
      </c>
      <c r="B40" s="53" t="s">
        <v>13</v>
      </c>
      <c r="C40" s="13">
        <v>43840</v>
      </c>
      <c r="D40" s="13" t="s">
        <v>32</v>
      </c>
      <c r="E40" s="15" t="s">
        <v>59</v>
      </c>
      <c r="F40" s="28" t="s">
        <v>16</v>
      </c>
      <c r="G40" s="60">
        <v>5</v>
      </c>
      <c r="H40" s="10">
        <v>12</v>
      </c>
      <c r="I40" s="21">
        <v>16</v>
      </c>
      <c r="J40" s="10"/>
      <c r="K40" s="21"/>
      <c r="L40" s="10"/>
      <c r="M40" s="21"/>
      <c r="N40" s="82">
        <f>SUM(H40:M40)</f>
        <v>28</v>
      </c>
    </row>
    <row r="41" spans="1:14" ht="19.5" customHeight="1">
      <c r="A41" s="15">
        <v>3</v>
      </c>
      <c r="B41" s="53" t="s">
        <v>13</v>
      </c>
      <c r="C41" s="13">
        <v>43840</v>
      </c>
      <c r="D41" s="13" t="s">
        <v>32</v>
      </c>
      <c r="E41" s="15" t="s">
        <v>59</v>
      </c>
      <c r="F41" s="28" t="s">
        <v>16</v>
      </c>
      <c r="G41" s="61" t="s">
        <v>60</v>
      </c>
      <c r="H41" s="10">
        <v>16</v>
      </c>
      <c r="I41" s="21">
        <v>9</v>
      </c>
      <c r="J41" s="10"/>
      <c r="K41" s="21"/>
      <c r="L41" s="10"/>
      <c r="M41" s="21"/>
      <c r="N41" s="82">
        <f>SUM(H41:M41)</f>
        <v>25</v>
      </c>
    </row>
    <row r="42" spans="1:14" ht="19.5" customHeight="1" thickBot="1">
      <c r="A42" s="15">
        <v>4</v>
      </c>
      <c r="B42" s="53" t="s">
        <v>13</v>
      </c>
      <c r="C42" s="13">
        <v>43844</v>
      </c>
      <c r="D42" s="13" t="s">
        <v>61</v>
      </c>
      <c r="E42" s="15" t="s">
        <v>26</v>
      </c>
      <c r="F42" s="28" t="s">
        <v>62</v>
      </c>
      <c r="G42" s="61" t="s">
        <v>63</v>
      </c>
      <c r="H42" s="77">
        <v>121</v>
      </c>
      <c r="I42" s="22">
        <v>150</v>
      </c>
      <c r="J42" s="34"/>
      <c r="K42" s="22"/>
      <c r="L42" s="34">
        <v>5</v>
      </c>
      <c r="M42" s="22">
        <v>10</v>
      </c>
      <c r="N42" s="82">
        <f>SUM(H42:M42)</f>
        <v>286</v>
      </c>
    </row>
    <row r="43" spans="1:14" ht="19.5" customHeight="1" thickTop="1" thickBot="1">
      <c r="A43" s="15"/>
      <c r="B43" s="10" t="s">
        <v>28</v>
      </c>
      <c r="C43" s="15"/>
      <c r="D43" s="13"/>
      <c r="E43" s="15"/>
      <c r="F43" s="28"/>
      <c r="G43" s="32" t="s">
        <v>6</v>
      </c>
      <c r="H43" s="40" t="s">
        <v>25</v>
      </c>
      <c r="I43" s="103">
        <f>SUM(H39:H42,J39:J42,L39:L42)</f>
        <v>168</v>
      </c>
      <c r="J43" s="104">
        <f>SUM(J35:J38)</f>
        <v>34</v>
      </c>
      <c r="K43" s="41" t="s">
        <v>24</v>
      </c>
      <c r="L43" s="103">
        <f>SUM(I39:I42,K39:K42,M39:M42)</f>
        <v>196</v>
      </c>
      <c r="M43" s="104">
        <f>SUM(M35:M38)</f>
        <v>106</v>
      </c>
      <c r="N43" s="87">
        <f>SUM(N39:N42)</f>
        <v>364</v>
      </c>
    </row>
    <row r="44" spans="1:14" ht="19.5" customHeight="1" thickTop="1">
      <c r="A44" s="15">
        <v>1</v>
      </c>
      <c r="B44" s="23" t="s">
        <v>51</v>
      </c>
      <c r="C44" s="14">
        <v>43838</v>
      </c>
      <c r="D44" s="13" t="s">
        <v>52</v>
      </c>
      <c r="E44" s="15" t="s">
        <v>53</v>
      </c>
      <c r="F44" s="28" t="s">
        <v>36</v>
      </c>
      <c r="G44" s="9">
        <v>6</v>
      </c>
      <c r="H44" s="75">
        <v>9</v>
      </c>
      <c r="I44" s="76">
        <v>19</v>
      </c>
      <c r="J44" s="31"/>
      <c r="K44" s="21"/>
      <c r="L44" s="31"/>
      <c r="M44" s="37"/>
      <c r="N44" s="90">
        <f t="shared" ref="N44:N56" si="1">SUM(H44:M44)</f>
        <v>28</v>
      </c>
    </row>
    <row r="45" spans="1:14" ht="19.5" customHeight="1">
      <c r="A45" s="15">
        <v>2</v>
      </c>
      <c r="B45" s="23" t="s">
        <v>51</v>
      </c>
      <c r="C45" s="14">
        <v>43838</v>
      </c>
      <c r="D45" s="13" t="s">
        <v>52</v>
      </c>
      <c r="E45" s="15" t="s">
        <v>53</v>
      </c>
      <c r="F45" s="28" t="s">
        <v>36</v>
      </c>
      <c r="G45" s="9">
        <v>7</v>
      </c>
      <c r="H45" s="10">
        <v>10</v>
      </c>
      <c r="I45" s="21">
        <v>23</v>
      </c>
      <c r="J45" s="10"/>
      <c r="K45" s="21"/>
      <c r="L45" s="10"/>
      <c r="M45" s="21"/>
      <c r="N45" s="90">
        <f t="shared" si="1"/>
        <v>33</v>
      </c>
    </row>
    <row r="46" spans="1:14" ht="19.5" customHeight="1">
      <c r="A46" s="15">
        <v>3</v>
      </c>
      <c r="B46" s="23" t="s">
        <v>51</v>
      </c>
      <c r="C46" s="14">
        <v>43846</v>
      </c>
      <c r="D46" s="13" t="s">
        <v>78</v>
      </c>
      <c r="E46" s="15" t="s">
        <v>65</v>
      </c>
      <c r="F46" s="28" t="s">
        <v>79</v>
      </c>
      <c r="G46" s="9" t="s">
        <v>80</v>
      </c>
      <c r="H46" s="10"/>
      <c r="I46" s="21">
        <v>52</v>
      </c>
      <c r="J46" s="10"/>
      <c r="K46" s="21"/>
      <c r="L46" s="10"/>
      <c r="M46" s="21"/>
      <c r="N46" s="90">
        <f t="shared" si="1"/>
        <v>52</v>
      </c>
    </row>
    <row r="47" spans="1:14" ht="19.5" customHeight="1">
      <c r="A47" s="15">
        <v>4</v>
      </c>
      <c r="B47" s="23" t="s">
        <v>51</v>
      </c>
      <c r="C47" s="14">
        <v>43853</v>
      </c>
      <c r="D47" s="13" t="s">
        <v>52</v>
      </c>
      <c r="E47" s="15" t="s">
        <v>54</v>
      </c>
      <c r="F47" s="28" t="s">
        <v>55</v>
      </c>
      <c r="G47" s="9">
        <v>6</v>
      </c>
      <c r="H47" s="10">
        <v>13</v>
      </c>
      <c r="I47" s="21">
        <v>15</v>
      </c>
      <c r="J47" s="10"/>
      <c r="K47" s="21"/>
      <c r="L47" s="10"/>
      <c r="M47" s="21"/>
      <c r="N47" s="90">
        <f t="shared" si="1"/>
        <v>28</v>
      </c>
    </row>
    <row r="48" spans="1:14" ht="19.5" customHeight="1">
      <c r="A48" s="15">
        <v>5</v>
      </c>
      <c r="B48" s="23" t="s">
        <v>51</v>
      </c>
      <c r="C48" s="14">
        <v>43853</v>
      </c>
      <c r="D48" s="13" t="s">
        <v>52</v>
      </c>
      <c r="E48" s="15" t="s">
        <v>54</v>
      </c>
      <c r="F48" s="28" t="s">
        <v>55</v>
      </c>
      <c r="G48" s="9">
        <v>7</v>
      </c>
      <c r="H48" s="59">
        <v>20</v>
      </c>
      <c r="I48" s="21">
        <v>18</v>
      </c>
      <c r="J48" s="10"/>
      <c r="K48" s="21"/>
      <c r="L48" s="10"/>
      <c r="M48" s="21"/>
      <c r="N48" s="90">
        <f t="shared" si="1"/>
        <v>38</v>
      </c>
    </row>
    <row r="49" spans="1:19" ht="19.5" customHeight="1">
      <c r="A49" s="15">
        <v>6</v>
      </c>
      <c r="B49" s="23" t="s">
        <v>51</v>
      </c>
      <c r="C49" s="14">
        <v>43853</v>
      </c>
      <c r="D49" s="13" t="s">
        <v>52</v>
      </c>
      <c r="E49" s="15" t="s">
        <v>54</v>
      </c>
      <c r="F49" s="28" t="s">
        <v>55</v>
      </c>
      <c r="G49" s="9">
        <v>8</v>
      </c>
      <c r="H49" s="59">
        <v>20</v>
      </c>
      <c r="I49" s="21">
        <v>19</v>
      </c>
      <c r="J49" s="10"/>
      <c r="K49" s="21"/>
      <c r="L49" s="10"/>
      <c r="M49" s="21"/>
      <c r="N49" s="90">
        <f t="shared" si="1"/>
        <v>39</v>
      </c>
    </row>
    <row r="50" spans="1:19" ht="19.5" customHeight="1">
      <c r="A50" s="15">
        <v>7</v>
      </c>
      <c r="B50" s="23" t="s">
        <v>51</v>
      </c>
      <c r="C50" s="14">
        <v>43853</v>
      </c>
      <c r="D50" s="13" t="s">
        <v>52</v>
      </c>
      <c r="E50" s="15" t="s">
        <v>54</v>
      </c>
      <c r="F50" s="28" t="s">
        <v>55</v>
      </c>
      <c r="G50" s="9">
        <v>9</v>
      </c>
      <c r="H50" s="59">
        <v>18</v>
      </c>
      <c r="I50" s="21">
        <v>21</v>
      </c>
      <c r="J50" s="10"/>
      <c r="K50" s="21"/>
      <c r="L50" s="10"/>
      <c r="M50" s="21"/>
      <c r="N50" s="90">
        <f t="shared" si="1"/>
        <v>39</v>
      </c>
    </row>
    <row r="51" spans="1:19" ht="19.5" customHeight="1">
      <c r="A51" s="15">
        <v>8</v>
      </c>
      <c r="B51" s="23" t="s">
        <v>51</v>
      </c>
      <c r="C51" s="14">
        <v>43858</v>
      </c>
      <c r="D51" s="13" t="s">
        <v>56</v>
      </c>
      <c r="E51" s="15" t="s">
        <v>57</v>
      </c>
      <c r="F51" s="28" t="s">
        <v>58</v>
      </c>
      <c r="G51" s="9">
        <v>6</v>
      </c>
      <c r="H51" s="59">
        <v>21</v>
      </c>
      <c r="I51" s="21">
        <v>20</v>
      </c>
      <c r="J51" s="10"/>
      <c r="K51" s="21"/>
      <c r="L51" s="10"/>
      <c r="M51" s="21"/>
      <c r="N51" s="90">
        <f t="shared" si="1"/>
        <v>41</v>
      </c>
    </row>
    <row r="52" spans="1:19" ht="19.5" customHeight="1">
      <c r="A52" s="15">
        <v>9</v>
      </c>
      <c r="B52" s="23" t="s">
        <v>51</v>
      </c>
      <c r="C52" s="14">
        <v>43858</v>
      </c>
      <c r="D52" s="13" t="s">
        <v>56</v>
      </c>
      <c r="E52" s="15" t="s">
        <v>57</v>
      </c>
      <c r="F52" s="28" t="s">
        <v>58</v>
      </c>
      <c r="G52" s="9">
        <v>7</v>
      </c>
      <c r="H52" s="59">
        <v>27</v>
      </c>
      <c r="I52" s="21">
        <v>13</v>
      </c>
      <c r="J52" s="10"/>
      <c r="K52" s="21"/>
      <c r="L52" s="10"/>
      <c r="M52" s="21"/>
      <c r="N52" s="90">
        <f t="shared" si="1"/>
        <v>40</v>
      </c>
    </row>
    <row r="53" spans="1:19" ht="19.5" customHeight="1">
      <c r="A53" s="15">
        <v>10</v>
      </c>
      <c r="B53" s="23" t="s">
        <v>51</v>
      </c>
      <c r="C53" s="14">
        <v>43858</v>
      </c>
      <c r="D53" s="13" t="s">
        <v>56</v>
      </c>
      <c r="E53" s="15" t="s">
        <v>57</v>
      </c>
      <c r="F53" s="28" t="s">
        <v>58</v>
      </c>
      <c r="G53" s="9">
        <v>8</v>
      </c>
      <c r="H53" s="59">
        <v>26</v>
      </c>
      <c r="I53" s="21">
        <v>14</v>
      </c>
      <c r="J53" s="10"/>
      <c r="K53" s="21"/>
      <c r="L53" s="10"/>
      <c r="M53" s="21"/>
      <c r="N53" s="90">
        <f t="shared" si="1"/>
        <v>40</v>
      </c>
    </row>
    <row r="54" spans="1:19" ht="19.5" customHeight="1">
      <c r="A54" s="15">
        <v>11</v>
      </c>
      <c r="B54" s="23" t="s">
        <v>51</v>
      </c>
      <c r="C54" s="14">
        <v>43858</v>
      </c>
      <c r="D54" s="13" t="s">
        <v>56</v>
      </c>
      <c r="E54" s="15" t="s">
        <v>57</v>
      </c>
      <c r="F54" s="28" t="s">
        <v>58</v>
      </c>
      <c r="G54" s="9">
        <v>9</v>
      </c>
      <c r="H54" s="59">
        <v>15</v>
      </c>
      <c r="I54" s="21">
        <v>15</v>
      </c>
      <c r="J54" s="10"/>
      <c r="K54" s="21"/>
      <c r="L54" s="10"/>
      <c r="M54" s="21"/>
      <c r="N54" s="90">
        <f t="shared" si="1"/>
        <v>30</v>
      </c>
    </row>
    <row r="55" spans="1:19" ht="19.5" customHeight="1">
      <c r="A55" s="15">
        <v>12</v>
      </c>
      <c r="B55" s="23" t="s">
        <v>51</v>
      </c>
      <c r="C55" s="14">
        <v>43858</v>
      </c>
      <c r="D55" s="13" t="s">
        <v>56</v>
      </c>
      <c r="E55" s="15" t="s">
        <v>57</v>
      </c>
      <c r="F55" s="28" t="s">
        <v>58</v>
      </c>
      <c r="G55" s="9">
        <v>10</v>
      </c>
      <c r="H55" s="59">
        <v>20</v>
      </c>
      <c r="I55" s="21">
        <v>20</v>
      </c>
      <c r="J55" s="10"/>
      <c r="K55" s="21"/>
      <c r="L55" s="10"/>
      <c r="M55" s="21"/>
      <c r="N55" s="90">
        <f t="shared" si="1"/>
        <v>40</v>
      </c>
    </row>
    <row r="56" spans="1:19" ht="19.5" customHeight="1" thickBot="1">
      <c r="A56" s="15">
        <v>13</v>
      </c>
      <c r="B56" s="23" t="s">
        <v>51</v>
      </c>
      <c r="C56" s="14">
        <v>43858</v>
      </c>
      <c r="D56" s="13" t="s">
        <v>56</v>
      </c>
      <c r="E56" s="15" t="s">
        <v>57</v>
      </c>
      <c r="F56" s="28" t="s">
        <v>58</v>
      </c>
      <c r="G56" s="9">
        <v>11</v>
      </c>
      <c r="H56" s="77">
        <v>24</v>
      </c>
      <c r="I56" s="22">
        <v>15</v>
      </c>
      <c r="J56" s="34"/>
      <c r="K56" s="22"/>
      <c r="L56" s="34"/>
      <c r="M56" s="22"/>
      <c r="N56" s="90">
        <f t="shared" si="1"/>
        <v>39</v>
      </c>
    </row>
    <row r="57" spans="1:19" ht="19.5" customHeight="1" thickTop="1" thickBot="1">
      <c r="A57" s="15"/>
      <c r="B57" s="10" t="s">
        <v>28</v>
      </c>
      <c r="C57" s="15"/>
      <c r="D57" s="15"/>
      <c r="E57" s="15"/>
      <c r="F57" s="28"/>
      <c r="G57" s="32" t="s">
        <v>6</v>
      </c>
      <c r="H57" s="40" t="s">
        <v>25</v>
      </c>
      <c r="I57" s="103">
        <f>SUM(H44:H56,J44:J56,L44:L56)</f>
        <v>223</v>
      </c>
      <c r="J57" s="104">
        <f>SUM(J35:J36)</f>
        <v>14</v>
      </c>
      <c r="K57" s="41" t="s">
        <v>24</v>
      </c>
      <c r="L57" s="103">
        <f>SUM(I44:I56,K44:K56,M44:M56)</f>
        <v>264</v>
      </c>
      <c r="M57" s="104">
        <f>SUM(M35:M36)</f>
        <v>44</v>
      </c>
      <c r="N57" s="87">
        <f>SUM(N44:N56)</f>
        <v>487</v>
      </c>
    </row>
    <row r="58" spans="1:19" ht="19.5" customHeight="1" thickTop="1">
      <c r="A58" s="15">
        <v>1</v>
      </c>
      <c r="B58" s="10" t="s">
        <v>12</v>
      </c>
      <c r="C58" s="13">
        <v>43847</v>
      </c>
      <c r="D58" s="15" t="s">
        <v>64</v>
      </c>
      <c r="E58" s="15" t="s">
        <v>65</v>
      </c>
      <c r="F58" s="28" t="s">
        <v>66</v>
      </c>
      <c r="G58" s="60" t="s">
        <v>67</v>
      </c>
      <c r="H58" s="63">
        <v>16</v>
      </c>
      <c r="I58" s="67">
        <v>32</v>
      </c>
      <c r="J58" s="71"/>
      <c r="K58" s="72"/>
      <c r="L58" s="69"/>
      <c r="M58" s="64"/>
      <c r="N58" s="62">
        <f>SUM(H58:M58)</f>
        <v>48</v>
      </c>
    </row>
    <row r="59" spans="1:19" ht="20.25" customHeight="1" thickBot="1">
      <c r="A59" s="15">
        <v>2</v>
      </c>
      <c r="B59" s="10" t="s">
        <v>12</v>
      </c>
      <c r="C59" s="13">
        <v>43852</v>
      </c>
      <c r="D59" s="15" t="s">
        <v>68</v>
      </c>
      <c r="E59" s="15" t="s">
        <v>69</v>
      </c>
      <c r="F59" s="28" t="s">
        <v>70</v>
      </c>
      <c r="G59" s="60" t="s">
        <v>71</v>
      </c>
      <c r="H59" s="65"/>
      <c r="I59" s="68"/>
      <c r="J59" s="73"/>
      <c r="K59" s="74"/>
      <c r="L59" s="70">
        <v>5</v>
      </c>
      <c r="M59" s="66">
        <v>39</v>
      </c>
      <c r="N59" s="62">
        <f>SUM(H59:M59)</f>
        <v>44</v>
      </c>
    </row>
    <row r="60" spans="1:19" ht="19.5" customHeight="1" thickTop="1" thickBot="1">
      <c r="A60" s="15"/>
      <c r="B60" s="10" t="s">
        <v>28</v>
      </c>
      <c r="C60" s="15"/>
      <c r="D60" s="15"/>
      <c r="E60" s="15"/>
      <c r="F60" s="28"/>
      <c r="G60" s="32" t="s">
        <v>6</v>
      </c>
      <c r="H60" s="40" t="s">
        <v>25</v>
      </c>
      <c r="I60" s="103">
        <f>SUM(H58:H59,J58:J59,L58:L59)</f>
        <v>21</v>
      </c>
      <c r="J60" s="104">
        <f>SUM(J38:J39)</f>
        <v>20</v>
      </c>
      <c r="K60" s="41" t="s">
        <v>24</v>
      </c>
      <c r="L60" s="103">
        <f>SUM(I58:I59,K58:K59,M58:M59)</f>
        <v>71</v>
      </c>
      <c r="M60" s="104">
        <f>SUM(M38:M39)</f>
        <v>53</v>
      </c>
      <c r="N60" s="87">
        <f>SUM(N58:N59)</f>
        <v>92</v>
      </c>
    </row>
    <row r="61" spans="1:19" ht="19.5" customHeight="1" thickTop="1" thickBot="1">
      <c r="A61" t="s">
        <v>81</v>
      </c>
      <c r="B61" s="54"/>
      <c r="E61" s="12"/>
      <c r="F61" s="112" t="s">
        <v>21</v>
      </c>
      <c r="G61" s="113"/>
      <c r="H61" s="38">
        <f t="shared" ref="H61:M61" si="2">SUM(H7:H8,H10:H32,H34:H37,H39:H42,H44:H56,H58:H59)</f>
        <v>803</v>
      </c>
      <c r="I61" s="38">
        <f t="shared" si="2"/>
        <v>845</v>
      </c>
      <c r="J61" s="38">
        <f t="shared" si="2"/>
        <v>25</v>
      </c>
      <c r="K61" s="38">
        <f t="shared" si="2"/>
        <v>17</v>
      </c>
      <c r="L61" s="38">
        <f t="shared" si="2"/>
        <v>36</v>
      </c>
      <c r="M61" s="38">
        <f t="shared" si="2"/>
        <v>152</v>
      </c>
      <c r="N61" s="89">
        <f>SUM(N7,N9,N33,N38,N43,N57,N60)</f>
        <v>1878</v>
      </c>
    </row>
    <row r="62" spans="1:19" ht="19.5" customHeight="1" thickTop="1" thickBot="1">
      <c r="G62" s="3"/>
      <c r="H62" s="3"/>
      <c r="I62" s="3"/>
      <c r="J62" s="3"/>
      <c r="K62" s="3"/>
      <c r="L62" s="3"/>
      <c r="R62" s="83"/>
      <c r="S62" s="83"/>
    </row>
    <row r="63" spans="1:19" ht="13.5" customHeight="1" thickTop="1" thickBot="1">
      <c r="B63" s="55"/>
      <c r="F63" s="12"/>
      <c r="G63" s="114" t="s">
        <v>10</v>
      </c>
      <c r="H63" s="115"/>
      <c r="I63" s="115"/>
      <c r="J63" s="115"/>
      <c r="K63" s="115"/>
      <c r="L63" s="116"/>
      <c r="M63" s="25"/>
      <c r="N63" s="94">
        <f>SUM(H61,J61,L61)</f>
        <v>864</v>
      </c>
    </row>
    <row r="64" spans="1:19" ht="19.5" customHeight="1" thickTop="1" thickBot="1">
      <c r="B64" s="55"/>
      <c r="F64" s="12"/>
      <c r="G64" s="117" t="s">
        <v>11</v>
      </c>
      <c r="H64" s="118"/>
      <c r="I64" s="118"/>
      <c r="J64" s="118"/>
      <c r="K64" s="118"/>
      <c r="L64" s="119"/>
      <c r="M64" s="26"/>
      <c r="N64" s="95">
        <f>SUM(I61,K61,M61)</f>
        <v>1014</v>
      </c>
      <c r="R64" s="83"/>
    </row>
    <row r="65" spans="18:18" ht="15.75" thickTop="1">
      <c r="R65" s="83"/>
    </row>
    <row r="66" spans="18:18">
      <c r="R66" s="83"/>
    </row>
  </sheetData>
  <mergeCells count="30">
    <mergeCell ref="G64:L64"/>
    <mergeCell ref="I43:J43"/>
    <mergeCell ref="L43:M43"/>
    <mergeCell ref="I57:J57"/>
    <mergeCell ref="L57:M57"/>
    <mergeCell ref="A5:A6"/>
    <mergeCell ref="I38:J38"/>
    <mergeCell ref="L38:M38"/>
    <mergeCell ref="F61:G61"/>
    <mergeCell ref="G63:L63"/>
    <mergeCell ref="L33:M33"/>
    <mergeCell ref="I33:J33"/>
    <mergeCell ref="I60:J60"/>
    <mergeCell ref="L60:M60"/>
    <mergeCell ref="B1:H1"/>
    <mergeCell ref="B2:H2"/>
    <mergeCell ref="B3:H3"/>
    <mergeCell ref="B4:H4"/>
    <mergeCell ref="B5:B6"/>
    <mergeCell ref="C5:C6"/>
    <mergeCell ref="D5:D6"/>
    <mergeCell ref="E5:E6"/>
    <mergeCell ref="F5:F6"/>
    <mergeCell ref="G5:G6"/>
    <mergeCell ref="H5:I5"/>
    <mergeCell ref="N5:N6"/>
    <mergeCell ref="J5:K5"/>
    <mergeCell ref="L5:M5"/>
    <mergeCell ref="I9:J9"/>
    <mergeCell ref="L9:M9"/>
  </mergeCells>
  <phoneticPr fontId="15" type="noConversion"/>
  <hyperlinks>
    <hyperlink ref="H5" r:id="rId1" display="NIÑ@S"/>
  </hyperlinks>
  <pageMargins left="0.7" right="0.7" top="0.75" bottom="0.75" header="0.3" footer="0.3"/>
  <pageSetup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workbookViewId="0">
      <selection activeCell="P7" sqref="P7"/>
    </sheetView>
  </sheetViews>
  <sheetFormatPr baseColWidth="10" defaultRowHeight="15"/>
  <cols>
    <col min="1" max="1" width="4.85546875" customWidth="1"/>
    <col min="4" max="4" width="22.7109375" customWidth="1"/>
    <col min="5" max="6" width="23.140625" customWidth="1"/>
    <col min="7" max="7" width="6.85546875" customWidth="1"/>
    <col min="8" max="8" width="4.140625" customWidth="1"/>
    <col min="9" max="9" width="4.28515625" customWidth="1"/>
    <col min="10" max="10" width="4.42578125" customWidth="1"/>
    <col min="11" max="11" width="5" customWidth="1"/>
    <col min="12" max="12" width="4" customWidth="1"/>
    <col min="13" max="13" width="3.85546875" customWidth="1"/>
  </cols>
  <sheetData>
    <row r="1" spans="1:30" ht="20.25">
      <c r="B1" s="105" t="s">
        <v>0</v>
      </c>
      <c r="C1" s="105"/>
      <c r="D1" s="105"/>
      <c r="E1" s="105"/>
      <c r="F1" s="105"/>
      <c r="G1" s="105"/>
      <c r="H1" s="105"/>
      <c r="I1" s="4"/>
      <c r="J1" s="4"/>
      <c r="K1" s="4"/>
      <c r="L1" s="4"/>
      <c r="M1" s="4"/>
      <c r="N1" s="4"/>
      <c r="R1" s="83"/>
    </row>
    <row r="2" spans="1:30" ht="15.75">
      <c r="A2" s="7"/>
      <c r="B2" s="106" t="s">
        <v>1</v>
      </c>
      <c r="C2" s="106"/>
      <c r="D2" s="106"/>
      <c r="E2" s="106"/>
      <c r="F2" s="106"/>
      <c r="G2" s="106"/>
      <c r="H2" s="106"/>
      <c r="I2" s="5"/>
      <c r="J2" s="5"/>
      <c r="K2" s="5"/>
      <c r="L2" s="5"/>
      <c r="M2" s="5"/>
      <c r="N2" s="5"/>
    </row>
    <row r="3" spans="1:30" ht="15.75">
      <c r="A3" s="7"/>
      <c r="B3" s="107" t="s">
        <v>34</v>
      </c>
      <c r="C3" s="107"/>
      <c r="D3" s="107"/>
      <c r="E3" s="107"/>
      <c r="F3" s="107"/>
      <c r="G3" s="107"/>
      <c r="H3" s="107"/>
      <c r="I3" s="7"/>
      <c r="J3" s="7"/>
      <c r="K3" s="7"/>
      <c r="L3" s="7"/>
      <c r="M3" s="8"/>
      <c r="N3" s="8"/>
    </row>
    <row r="4" spans="1:30" ht="16.5" thickBot="1">
      <c r="A4" s="7"/>
      <c r="B4" s="107" t="s">
        <v>82</v>
      </c>
      <c r="C4" s="107"/>
      <c r="D4" s="107"/>
      <c r="E4" s="107"/>
      <c r="F4" s="107"/>
      <c r="G4" s="107"/>
      <c r="H4" s="107"/>
      <c r="I4" s="8"/>
      <c r="J4" s="8"/>
      <c r="K4" s="8"/>
      <c r="L4" s="8"/>
      <c r="M4" s="8"/>
      <c r="N4" s="8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</row>
    <row r="5" spans="1:30" ht="16.5" thickTop="1" thickBot="1">
      <c r="A5" s="108" t="s">
        <v>72</v>
      </c>
      <c r="B5" s="108" t="s">
        <v>15</v>
      </c>
      <c r="C5" s="108" t="s">
        <v>2</v>
      </c>
      <c r="D5" s="108" t="s">
        <v>3</v>
      </c>
      <c r="E5" s="108" t="s">
        <v>4</v>
      </c>
      <c r="F5" s="110" t="s">
        <v>7</v>
      </c>
      <c r="G5" s="108" t="s">
        <v>5</v>
      </c>
      <c r="H5" s="100" t="s">
        <v>20</v>
      </c>
      <c r="I5" s="100"/>
      <c r="J5" s="98" t="s">
        <v>19</v>
      </c>
      <c r="K5" s="99"/>
      <c r="L5" s="100" t="s">
        <v>18</v>
      </c>
      <c r="M5" s="100"/>
      <c r="N5" s="96" t="s">
        <v>6</v>
      </c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</row>
    <row r="6" spans="1:30" ht="16.5" thickTop="1" thickBot="1">
      <c r="A6" s="109"/>
      <c r="B6" s="109"/>
      <c r="C6" s="109"/>
      <c r="D6" s="109"/>
      <c r="E6" s="109"/>
      <c r="F6" s="111"/>
      <c r="G6" s="109"/>
      <c r="H6" s="29" t="s">
        <v>8</v>
      </c>
      <c r="I6" s="35" t="s">
        <v>9</v>
      </c>
      <c r="J6" s="19" t="s">
        <v>8</v>
      </c>
      <c r="K6" s="20" t="s">
        <v>9</v>
      </c>
      <c r="L6" s="29" t="s">
        <v>8</v>
      </c>
      <c r="M6" s="35" t="s">
        <v>9</v>
      </c>
      <c r="N6" s="97"/>
      <c r="P6" s="84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</row>
    <row r="7" spans="1:30" ht="16.5" thickTop="1" thickBot="1">
      <c r="A7" s="16"/>
      <c r="B7" s="56" t="s">
        <v>31</v>
      </c>
      <c r="C7" s="18">
        <v>43831</v>
      </c>
      <c r="D7" s="17" t="s">
        <v>73</v>
      </c>
      <c r="E7" s="16"/>
      <c r="F7" s="27" t="s">
        <v>74</v>
      </c>
      <c r="G7" s="11"/>
      <c r="H7" s="30"/>
      <c r="I7" s="36">
        <v>1</v>
      </c>
      <c r="J7" s="33"/>
      <c r="K7" s="24"/>
      <c r="L7" s="30">
        <v>1</v>
      </c>
      <c r="M7" s="36">
        <v>5</v>
      </c>
      <c r="N7" s="91">
        <f>SUM(H7:M7)</f>
        <v>7</v>
      </c>
      <c r="P7" s="85"/>
    </row>
    <row r="8" spans="1:30" ht="16.5" thickTop="1" thickBot="1">
      <c r="A8" s="15"/>
      <c r="B8" s="10" t="s">
        <v>28</v>
      </c>
      <c r="C8" s="15"/>
      <c r="D8" s="13"/>
      <c r="E8" s="15"/>
      <c r="F8" s="28"/>
      <c r="G8" s="32" t="s">
        <v>6</v>
      </c>
      <c r="H8" s="40" t="s">
        <v>25</v>
      </c>
      <c r="I8" s="103">
        <f>SUM(H7:H7,J7:J7,L7:L7)</f>
        <v>1</v>
      </c>
      <c r="J8" s="104">
        <f>SUM(J4:J6)</f>
        <v>0</v>
      </c>
      <c r="K8" s="41" t="s">
        <v>24</v>
      </c>
      <c r="L8" s="103">
        <f>SUM(I7:I7,K7:K7,M7:M7)</f>
        <v>6</v>
      </c>
      <c r="M8" s="104">
        <f>SUM(M4:M6)</f>
        <v>0</v>
      </c>
      <c r="N8" s="87">
        <f>SUM(N7:N7)</f>
        <v>7</v>
      </c>
    </row>
    <row r="9" spans="1:30" ht="15.75" thickTop="1">
      <c r="A9" s="16">
        <v>1</v>
      </c>
      <c r="B9" s="56" t="s">
        <v>75</v>
      </c>
      <c r="C9" s="18">
        <v>43885</v>
      </c>
      <c r="D9" s="17" t="s">
        <v>111</v>
      </c>
      <c r="E9" s="16" t="s">
        <v>112</v>
      </c>
      <c r="F9" s="27" t="s">
        <v>88</v>
      </c>
      <c r="G9" s="11">
        <v>14</v>
      </c>
      <c r="H9" s="30"/>
      <c r="I9" s="36"/>
      <c r="J9" s="33">
        <v>22</v>
      </c>
      <c r="K9" s="24">
        <v>10</v>
      </c>
      <c r="L9" s="30"/>
      <c r="M9" s="36"/>
      <c r="N9" s="91">
        <f t="shared" ref="N9:N14" si="0">SUM(H9:M9)</f>
        <v>32</v>
      </c>
      <c r="P9" s="85"/>
    </row>
    <row r="10" spans="1:30">
      <c r="A10" s="16">
        <v>2</v>
      </c>
      <c r="B10" s="56" t="s">
        <v>75</v>
      </c>
      <c r="C10" s="18">
        <v>43886</v>
      </c>
      <c r="D10" s="17" t="s">
        <v>113</v>
      </c>
      <c r="E10" s="16" t="s">
        <v>112</v>
      </c>
      <c r="F10" s="27" t="s">
        <v>88</v>
      </c>
      <c r="G10" s="11">
        <v>14</v>
      </c>
      <c r="H10" s="30"/>
      <c r="I10" s="36"/>
      <c r="J10" s="33">
        <v>6</v>
      </c>
      <c r="K10" s="24">
        <v>23</v>
      </c>
      <c r="L10" s="30"/>
      <c r="M10" s="36"/>
      <c r="N10" s="91">
        <f t="shared" si="0"/>
        <v>29</v>
      </c>
      <c r="P10" s="85"/>
    </row>
    <row r="11" spans="1:30">
      <c r="A11" s="16">
        <v>3</v>
      </c>
      <c r="B11" s="56" t="s">
        <v>75</v>
      </c>
      <c r="C11" s="18">
        <v>43887</v>
      </c>
      <c r="D11" s="17" t="s">
        <v>114</v>
      </c>
      <c r="E11" s="16" t="s">
        <v>112</v>
      </c>
      <c r="F11" s="27" t="s">
        <v>88</v>
      </c>
      <c r="G11" s="11">
        <v>14</v>
      </c>
      <c r="H11" s="30"/>
      <c r="I11" s="36"/>
      <c r="J11" s="33">
        <v>4</v>
      </c>
      <c r="K11" s="24">
        <v>19</v>
      </c>
      <c r="L11" s="30"/>
      <c r="M11" s="36"/>
      <c r="N11" s="91">
        <f t="shared" si="0"/>
        <v>23</v>
      </c>
      <c r="P11" s="85"/>
    </row>
    <row r="12" spans="1:30">
      <c r="A12" s="16">
        <v>4</v>
      </c>
      <c r="B12" s="56" t="s">
        <v>75</v>
      </c>
      <c r="C12" s="18">
        <v>43888</v>
      </c>
      <c r="D12" s="17" t="s">
        <v>115</v>
      </c>
      <c r="E12" s="16" t="s">
        <v>112</v>
      </c>
      <c r="F12" s="27" t="s">
        <v>88</v>
      </c>
      <c r="G12" s="11">
        <v>14</v>
      </c>
      <c r="H12" s="30"/>
      <c r="I12" s="36"/>
      <c r="J12" s="33">
        <v>5</v>
      </c>
      <c r="K12" s="24">
        <v>18</v>
      </c>
      <c r="L12" s="30"/>
      <c r="M12" s="36"/>
      <c r="N12" s="91">
        <f t="shared" si="0"/>
        <v>23</v>
      </c>
      <c r="P12" s="85"/>
    </row>
    <row r="13" spans="1:30">
      <c r="A13" s="16">
        <v>5</v>
      </c>
      <c r="B13" s="56" t="s">
        <v>75</v>
      </c>
      <c r="C13" s="18">
        <v>43888</v>
      </c>
      <c r="D13" s="17" t="s">
        <v>116</v>
      </c>
      <c r="E13" s="16" t="s">
        <v>117</v>
      </c>
      <c r="F13" s="27" t="s">
        <v>33</v>
      </c>
      <c r="G13" s="11" t="s">
        <v>130</v>
      </c>
      <c r="H13" s="30"/>
      <c r="I13" s="36"/>
      <c r="J13" s="33"/>
      <c r="K13" s="24"/>
      <c r="L13" s="30">
        <v>3</v>
      </c>
      <c r="M13" s="36">
        <v>17</v>
      </c>
      <c r="N13" s="91">
        <f t="shared" si="0"/>
        <v>20</v>
      </c>
      <c r="P13" s="85"/>
    </row>
    <row r="14" spans="1:30" ht="15.75" thickBot="1">
      <c r="A14" s="16">
        <v>6</v>
      </c>
      <c r="B14" s="56" t="s">
        <v>75</v>
      </c>
      <c r="C14" s="18">
        <v>43889</v>
      </c>
      <c r="D14" s="17" t="s">
        <v>129</v>
      </c>
      <c r="E14" s="16" t="s">
        <v>112</v>
      </c>
      <c r="F14" s="27" t="s">
        <v>88</v>
      </c>
      <c r="G14" s="11">
        <v>14</v>
      </c>
      <c r="H14" s="30"/>
      <c r="I14" s="36"/>
      <c r="J14" s="33">
        <v>5</v>
      </c>
      <c r="K14" s="24">
        <v>18</v>
      </c>
      <c r="L14" s="30"/>
      <c r="M14" s="36"/>
      <c r="N14" s="91">
        <f t="shared" si="0"/>
        <v>23</v>
      </c>
      <c r="P14" s="85"/>
    </row>
    <row r="15" spans="1:30" ht="16.5" thickTop="1" thickBot="1">
      <c r="A15" s="16"/>
      <c r="B15" s="56"/>
      <c r="C15" s="18"/>
      <c r="D15" s="15"/>
      <c r="E15" s="15"/>
      <c r="F15" s="15"/>
      <c r="G15" s="78" t="s">
        <v>6</v>
      </c>
      <c r="H15" s="79" t="s">
        <v>25</v>
      </c>
      <c r="I15" s="101">
        <f>SUM(H9:H14,J9:J14,L9:L14)</f>
        <v>45</v>
      </c>
      <c r="J15" s="102"/>
      <c r="K15" s="80" t="s">
        <v>24</v>
      </c>
      <c r="L15" s="101">
        <f>SUM(I9:I14,K9:K14,M9:M14)</f>
        <v>105</v>
      </c>
      <c r="M15" s="102"/>
      <c r="N15" s="81">
        <f>SUM(N9:N14)</f>
        <v>150</v>
      </c>
    </row>
    <row r="16" spans="1:30" ht="15.75" thickTop="1">
      <c r="A16" s="15">
        <v>1</v>
      </c>
      <c r="B16" s="23" t="s">
        <v>22</v>
      </c>
      <c r="C16" s="14">
        <v>43873</v>
      </c>
      <c r="D16" s="13" t="s">
        <v>95</v>
      </c>
      <c r="E16" s="15" t="s">
        <v>96</v>
      </c>
      <c r="F16" s="28" t="s">
        <v>16</v>
      </c>
      <c r="G16" s="9">
        <v>18</v>
      </c>
      <c r="H16" s="31"/>
      <c r="I16" s="37"/>
      <c r="J16" s="10">
        <v>18</v>
      </c>
      <c r="K16" s="21">
        <v>24</v>
      </c>
      <c r="L16" s="31"/>
      <c r="M16" s="37"/>
      <c r="N16" s="90">
        <f>SUM(H16:M16)</f>
        <v>42</v>
      </c>
    </row>
    <row r="17" spans="1:14">
      <c r="A17" s="15">
        <v>2</v>
      </c>
      <c r="B17" s="23" t="s">
        <v>22</v>
      </c>
      <c r="C17" s="14">
        <v>43873</v>
      </c>
      <c r="D17" s="13" t="s">
        <v>95</v>
      </c>
      <c r="E17" s="15" t="s">
        <v>96</v>
      </c>
      <c r="F17" s="28" t="s">
        <v>16</v>
      </c>
      <c r="G17" s="9">
        <v>18</v>
      </c>
      <c r="H17" s="31"/>
      <c r="I17" s="37"/>
      <c r="J17" s="10">
        <v>13</v>
      </c>
      <c r="K17" s="21">
        <v>13</v>
      </c>
      <c r="L17" s="31"/>
      <c r="M17" s="37"/>
      <c r="N17" s="90">
        <f>SUM(H17:M17)</f>
        <v>26</v>
      </c>
    </row>
    <row r="18" spans="1:14">
      <c r="A18" s="15">
        <v>3</v>
      </c>
      <c r="B18" s="23" t="s">
        <v>22</v>
      </c>
      <c r="C18" s="14">
        <v>43873</v>
      </c>
      <c r="D18" s="13" t="s">
        <v>95</v>
      </c>
      <c r="E18" s="15" t="s">
        <v>96</v>
      </c>
      <c r="F18" s="28" t="s">
        <v>16</v>
      </c>
      <c r="G18" s="9">
        <v>18</v>
      </c>
      <c r="H18" s="31"/>
      <c r="I18" s="37"/>
      <c r="J18" s="10">
        <v>9</v>
      </c>
      <c r="K18" s="21">
        <v>14</v>
      </c>
      <c r="L18" s="31"/>
      <c r="M18" s="37"/>
      <c r="N18" s="90">
        <f>SUM(H18:M18)</f>
        <v>23</v>
      </c>
    </row>
    <row r="19" spans="1:14">
      <c r="A19" s="15">
        <v>4</v>
      </c>
      <c r="B19" s="23" t="s">
        <v>22</v>
      </c>
      <c r="C19" s="14">
        <v>43874</v>
      </c>
      <c r="D19" s="13" t="s">
        <v>97</v>
      </c>
      <c r="E19" s="15" t="s">
        <v>98</v>
      </c>
      <c r="F19" s="28" t="s">
        <v>44</v>
      </c>
      <c r="G19" s="9">
        <v>8</v>
      </c>
      <c r="H19" s="31"/>
      <c r="I19" s="37"/>
      <c r="J19" s="10">
        <v>18</v>
      </c>
      <c r="K19" s="21">
        <v>17</v>
      </c>
      <c r="L19" s="31"/>
      <c r="M19" s="37"/>
      <c r="N19" s="90">
        <f>SUM(J19:M19)</f>
        <v>35</v>
      </c>
    </row>
    <row r="20" spans="1:14">
      <c r="A20" s="15">
        <v>5</v>
      </c>
      <c r="B20" s="23" t="s">
        <v>22</v>
      </c>
      <c r="C20" s="14">
        <v>43874</v>
      </c>
      <c r="D20" s="13" t="s">
        <v>97</v>
      </c>
      <c r="E20" s="15" t="s">
        <v>98</v>
      </c>
      <c r="F20" s="28" t="s">
        <v>44</v>
      </c>
      <c r="G20" s="9">
        <v>10</v>
      </c>
      <c r="H20" s="10">
        <v>11</v>
      </c>
      <c r="I20" s="21">
        <v>19</v>
      </c>
      <c r="J20" s="10"/>
      <c r="K20" s="21"/>
      <c r="L20" s="31"/>
      <c r="M20" s="37"/>
      <c r="N20" s="90">
        <f>SUM(H20:M20)</f>
        <v>30</v>
      </c>
    </row>
    <row r="21" spans="1:14">
      <c r="A21" s="15">
        <v>6</v>
      </c>
      <c r="B21" s="23" t="s">
        <v>22</v>
      </c>
      <c r="C21" s="14">
        <v>43874</v>
      </c>
      <c r="D21" s="13" t="s">
        <v>97</v>
      </c>
      <c r="E21" s="15" t="s">
        <v>98</v>
      </c>
      <c r="F21" s="28" t="s">
        <v>44</v>
      </c>
      <c r="G21" s="9">
        <v>11</v>
      </c>
      <c r="H21" s="10">
        <v>14</v>
      </c>
      <c r="I21" s="21">
        <v>17</v>
      </c>
      <c r="J21" s="10"/>
      <c r="K21" s="21"/>
      <c r="L21" s="31"/>
      <c r="M21" s="37"/>
      <c r="N21" s="90">
        <f>SUM(H21:M21)</f>
        <v>31</v>
      </c>
    </row>
    <row r="22" spans="1:14">
      <c r="A22" s="15">
        <v>7</v>
      </c>
      <c r="B22" s="23" t="s">
        <v>22</v>
      </c>
      <c r="C22" s="14">
        <v>43878</v>
      </c>
      <c r="D22" s="13" t="s">
        <v>97</v>
      </c>
      <c r="E22" s="15" t="s">
        <v>99</v>
      </c>
      <c r="F22" s="28" t="s">
        <v>100</v>
      </c>
      <c r="G22" s="9">
        <v>12</v>
      </c>
      <c r="H22" s="31"/>
      <c r="I22" s="37"/>
      <c r="J22" s="10">
        <v>17</v>
      </c>
      <c r="K22" s="21">
        <v>20</v>
      </c>
      <c r="L22" s="31"/>
      <c r="M22" s="37"/>
      <c r="N22" s="90">
        <f>SUM(J22:M22)</f>
        <v>37</v>
      </c>
    </row>
    <row r="23" spans="1:14">
      <c r="A23" s="15">
        <v>8</v>
      </c>
      <c r="B23" s="23" t="s">
        <v>22</v>
      </c>
      <c r="C23" s="18">
        <v>43878</v>
      </c>
      <c r="D23" s="13" t="s">
        <v>97</v>
      </c>
      <c r="E23" s="15" t="s">
        <v>99</v>
      </c>
      <c r="F23" s="28" t="s">
        <v>100</v>
      </c>
      <c r="G23" s="11">
        <v>12</v>
      </c>
      <c r="H23" s="30"/>
      <c r="I23" s="36"/>
      <c r="J23" s="33">
        <v>18</v>
      </c>
      <c r="K23" s="24">
        <v>17</v>
      </c>
      <c r="L23" s="30"/>
      <c r="M23" s="36"/>
      <c r="N23" s="90">
        <f t="shared" ref="N23:N30" si="1">SUM(H23:M23)</f>
        <v>35</v>
      </c>
    </row>
    <row r="24" spans="1:14">
      <c r="A24" s="15">
        <v>9</v>
      </c>
      <c r="B24" s="23" t="s">
        <v>22</v>
      </c>
      <c r="C24" s="14">
        <v>43878</v>
      </c>
      <c r="D24" s="13" t="s">
        <v>97</v>
      </c>
      <c r="E24" s="15" t="s">
        <v>99</v>
      </c>
      <c r="F24" s="28" t="s">
        <v>100</v>
      </c>
      <c r="G24" s="9">
        <v>14</v>
      </c>
      <c r="H24" s="31"/>
      <c r="I24" s="37"/>
      <c r="J24" s="10">
        <v>13</v>
      </c>
      <c r="K24" s="21">
        <v>17</v>
      </c>
      <c r="L24" s="31"/>
      <c r="M24" s="37"/>
      <c r="N24" s="90">
        <f t="shared" si="1"/>
        <v>30</v>
      </c>
    </row>
    <row r="25" spans="1:14">
      <c r="A25" s="15">
        <v>10</v>
      </c>
      <c r="B25" s="23" t="s">
        <v>22</v>
      </c>
      <c r="C25" s="14">
        <v>43878</v>
      </c>
      <c r="D25" s="13" t="s">
        <v>97</v>
      </c>
      <c r="E25" s="15" t="s">
        <v>99</v>
      </c>
      <c r="F25" s="28" t="s">
        <v>100</v>
      </c>
      <c r="G25" s="9">
        <v>14</v>
      </c>
      <c r="H25" s="31"/>
      <c r="I25" s="37"/>
      <c r="J25" s="10">
        <v>16</v>
      </c>
      <c r="K25" s="21">
        <v>21</v>
      </c>
      <c r="L25" s="31"/>
      <c r="M25" s="37"/>
      <c r="N25" s="90">
        <f t="shared" si="1"/>
        <v>37</v>
      </c>
    </row>
    <row r="26" spans="1:14">
      <c r="A26" s="15">
        <v>11</v>
      </c>
      <c r="B26" s="23" t="s">
        <v>22</v>
      </c>
      <c r="C26" s="14">
        <v>43879</v>
      </c>
      <c r="D26" s="13" t="s">
        <v>97</v>
      </c>
      <c r="E26" s="15" t="s">
        <v>99</v>
      </c>
      <c r="F26" s="28" t="s">
        <v>100</v>
      </c>
      <c r="G26" s="9">
        <v>12</v>
      </c>
      <c r="H26" s="31"/>
      <c r="I26" s="37"/>
      <c r="J26" s="10">
        <v>18</v>
      </c>
      <c r="K26" s="21">
        <v>18</v>
      </c>
      <c r="L26" s="31"/>
      <c r="M26" s="37"/>
      <c r="N26" s="90">
        <f t="shared" si="1"/>
        <v>36</v>
      </c>
    </row>
    <row r="27" spans="1:14">
      <c r="A27" s="15">
        <v>12</v>
      </c>
      <c r="B27" s="23" t="s">
        <v>22</v>
      </c>
      <c r="C27" s="14">
        <v>43879</v>
      </c>
      <c r="D27" s="13" t="s">
        <v>97</v>
      </c>
      <c r="E27" s="15" t="s">
        <v>99</v>
      </c>
      <c r="F27" s="28" t="s">
        <v>100</v>
      </c>
      <c r="G27" s="9">
        <v>12</v>
      </c>
      <c r="H27" s="31"/>
      <c r="I27" s="37"/>
      <c r="J27" s="10">
        <v>15</v>
      </c>
      <c r="K27" s="21">
        <v>18</v>
      </c>
      <c r="L27" s="31"/>
      <c r="M27" s="37"/>
      <c r="N27" s="90">
        <f t="shared" si="1"/>
        <v>33</v>
      </c>
    </row>
    <row r="28" spans="1:14">
      <c r="A28" s="15">
        <v>13</v>
      </c>
      <c r="B28" s="23" t="s">
        <v>22</v>
      </c>
      <c r="C28" s="14">
        <v>43879</v>
      </c>
      <c r="D28" s="13" t="s">
        <v>97</v>
      </c>
      <c r="E28" s="15" t="s">
        <v>99</v>
      </c>
      <c r="F28" s="28" t="s">
        <v>100</v>
      </c>
      <c r="G28" s="9">
        <v>13</v>
      </c>
      <c r="H28" s="31"/>
      <c r="I28" s="37"/>
      <c r="J28" s="10">
        <v>13</v>
      </c>
      <c r="K28" s="21">
        <v>18</v>
      </c>
      <c r="L28" s="31"/>
      <c r="M28" s="37"/>
      <c r="N28" s="90">
        <f t="shared" si="1"/>
        <v>31</v>
      </c>
    </row>
    <row r="29" spans="1:14">
      <c r="A29" s="15">
        <v>14</v>
      </c>
      <c r="B29" s="23" t="s">
        <v>22</v>
      </c>
      <c r="C29" s="14">
        <v>43879</v>
      </c>
      <c r="D29" s="13" t="s">
        <v>97</v>
      </c>
      <c r="E29" s="15" t="s">
        <v>99</v>
      </c>
      <c r="F29" s="28" t="s">
        <v>100</v>
      </c>
      <c r="G29" s="9">
        <v>13</v>
      </c>
      <c r="H29" s="31"/>
      <c r="I29" s="37"/>
      <c r="J29" s="10">
        <v>13</v>
      </c>
      <c r="K29" s="21">
        <v>19</v>
      </c>
      <c r="L29" s="31"/>
      <c r="M29" s="37"/>
      <c r="N29" s="90">
        <f t="shared" si="1"/>
        <v>32</v>
      </c>
    </row>
    <row r="30" spans="1:14" ht="15.75" thickBot="1">
      <c r="A30" s="15">
        <v>15</v>
      </c>
      <c r="B30" s="23" t="s">
        <v>22</v>
      </c>
      <c r="C30" s="18">
        <v>43888</v>
      </c>
      <c r="D30" s="17" t="s">
        <v>116</v>
      </c>
      <c r="E30" s="16" t="s">
        <v>117</v>
      </c>
      <c r="F30" s="27" t="s">
        <v>33</v>
      </c>
      <c r="G30" s="11"/>
      <c r="H30" s="30"/>
      <c r="I30" s="36"/>
      <c r="J30" s="33"/>
      <c r="K30" s="24"/>
      <c r="L30" s="30">
        <v>3</v>
      </c>
      <c r="M30" s="36">
        <v>17</v>
      </c>
      <c r="N30" s="90">
        <f t="shared" si="1"/>
        <v>20</v>
      </c>
    </row>
    <row r="31" spans="1:14" ht="16.5" thickTop="1" thickBot="1">
      <c r="A31" s="15"/>
      <c r="B31" s="10" t="s">
        <v>28</v>
      </c>
      <c r="C31" s="15"/>
      <c r="D31" s="13"/>
      <c r="E31" s="15"/>
      <c r="F31" s="28"/>
      <c r="G31" s="32" t="s">
        <v>6</v>
      </c>
      <c r="H31" s="40" t="s">
        <v>25</v>
      </c>
      <c r="I31" s="103">
        <f>SUM(H16:H30,J16:J30,L16:L30)</f>
        <v>209</v>
      </c>
      <c r="J31" s="104">
        <f>SUM(J16:J30)</f>
        <v>181</v>
      </c>
      <c r="K31" s="41" t="s">
        <v>24</v>
      </c>
      <c r="L31" s="103">
        <f>SUM(I16:I30,K16:K30,M16:M30)</f>
        <v>269</v>
      </c>
      <c r="M31" s="104">
        <f>SUM(M16:M30)</f>
        <v>17</v>
      </c>
      <c r="N31" s="87">
        <f>SUM(N16:N30)</f>
        <v>478</v>
      </c>
    </row>
    <row r="32" spans="1:14" ht="16.5" thickTop="1" thickBot="1">
      <c r="A32" s="15">
        <v>1</v>
      </c>
      <c r="B32" s="53" t="s">
        <v>13</v>
      </c>
      <c r="C32" s="13">
        <v>43884</v>
      </c>
      <c r="D32" s="13" t="s">
        <v>101</v>
      </c>
      <c r="E32" s="15" t="s">
        <v>102</v>
      </c>
      <c r="F32" s="28" t="s">
        <v>103</v>
      </c>
      <c r="G32" s="9" t="s">
        <v>104</v>
      </c>
      <c r="H32" s="75">
        <v>27</v>
      </c>
      <c r="I32" s="76">
        <v>35</v>
      </c>
      <c r="J32" s="31"/>
      <c r="K32" s="21"/>
      <c r="L32" s="31">
        <v>5</v>
      </c>
      <c r="M32" s="37">
        <v>7</v>
      </c>
      <c r="N32" s="90">
        <f>SUM(H32:M32)</f>
        <v>74</v>
      </c>
    </row>
    <row r="33" spans="1:14" ht="16.5" thickTop="1" thickBot="1">
      <c r="A33" s="15"/>
      <c r="B33" s="10" t="s">
        <v>28</v>
      </c>
      <c r="C33" s="15"/>
      <c r="D33" s="13"/>
      <c r="E33" s="15"/>
      <c r="F33" s="28"/>
      <c r="G33" s="32" t="s">
        <v>6</v>
      </c>
      <c r="H33" s="40" t="s">
        <v>25</v>
      </c>
      <c r="I33" s="103">
        <f>SUM(H32:H32,J32:J32,L32:L32)</f>
        <v>32</v>
      </c>
      <c r="J33" s="104">
        <f>SUM(J29:J31)</f>
        <v>194</v>
      </c>
      <c r="K33" s="41" t="s">
        <v>24</v>
      </c>
      <c r="L33" s="103">
        <f>SUM(I32:I32,K32:K32,M32:M32)</f>
        <v>42</v>
      </c>
      <c r="M33" s="104">
        <f>SUM(M29:M31)</f>
        <v>34</v>
      </c>
      <c r="N33" s="87">
        <f>SUM(N32:N32)</f>
        <v>74</v>
      </c>
    </row>
    <row r="34" spans="1:14" ht="15.75" thickTop="1">
      <c r="A34" s="15">
        <v>1</v>
      </c>
      <c r="B34" s="23" t="s">
        <v>51</v>
      </c>
      <c r="C34" s="14">
        <v>43865</v>
      </c>
      <c r="D34" s="13" t="s">
        <v>83</v>
      </c>
      <c r="E34" s="15" t="s">
        <v>65</v>
      </c>
      <c r="F34" s="28" t="s">
        <v>76</v>
      </c>
      <c r="G34" s="9" t="s">
        <v>84</v>
      </c>
      <c r="H34" s="75">
        <v>20</v>
      </c>
      <c r="I34" s="76">
        <v>19</v>
      </c>
      <c r="J34" s="31"/>
      <c r="K34" s="21">
        <v>1</v>
      </c>
      <c r="L34" s="31"/>
      <c r="M34" s="37">
        <v>4</v>
      </c>
      <c r="N34" s="90">
        <f t="shared" ref="N34:N47" si="2">SUM(H34:M34)</f>
        <v>44</v>
      </c>
    </row>
    <row r="35" spans="1:14">
      <c r="A35" s="15">
        <v>2</v>
      </c>
      <c r="B35" s="23" t="s">
        <v>51</v>
      </c>
      <c r="C35" s="14">
        <v>43868</v>
      </c>
      <c r="D35" s="13" t="s">
        <v>83</v>
      </c>
      <c r="E35" s="15" t="s">
        <v>85</v>
      </c>
      <c r="F35" s="28" t="s">
        <v>16</v>
      </c>
      <c r="G35" s="9">
        <v>4</v>
      </c>
      <c r="H35" s="10">
        <v>14</v>
      </c>
      <c r="I35" s="21">
        <v>11</v>
      </c>
      <c r="J35" s="10"/>
      <c r="K35" s="21"/>
      <c r="L35" s="10"/>
      <c r="M35" s="21"/>
      <c r="N35" s="90">
        <f t="shared" si="2"/>
        <v>25</v>
      </c>
    </row>
    <row r="36" spans="1:14">
      <c r="A36" s="15">
        <v>3</v>
      </c>
      <c r="B36" s="23" t="s">
        <v>51</v>
      </c>
      <c r="C36" s="14">
        <v>43868</v>
      </c>
      <c r="D36" s="13" t="s">
        <v>83</v>
      </c>
      <c r="E36" s="15" t="s">
        <v>85</v>
      </c>
      <c r="F36" s="28" t="s">
        <v>16</v>
      </c>
      <c r="G36" s="9">
        <v>5</v>
      </c>
      <c r="H36" s="10">
        <v>12</v>
      </c>
      <c r="I36" s="21">
        <v>16</v>
      </c>
      <c r="J36" s="10"/>
      <c r="K36" s="21"/>
      <c r="L36" s="10"/>
      <c r="M36" s="21"/>
      <c r="N36" s="90">
        <f t="shared" si="2"/>
        <v>28</v>
      </c>
    </row>
    <row r="37" spans="1:14">
      <c r="A37" s="15">
        <v>4</v>
      </c>
      <c r="B37" s="23" t="s">
        <v>51</v>
      </c>
      <c r="C37" s="14">
        <v>43868</v>
      </c>
      <c r="D37" s="13" t="s">
        <v>83</v>
      </c>
      <c r="E37" s="15" t="s">
        <v>85</v>
      </c>
      <c r="F37" s="28" t="s">
        <v>16</v>
      </c>
      <c r="G37" s="9">
        <v>5</v>
      </c>
      <c r="H37" s="10">
        <v>16</v>
      </c>
      <c r="I37" s="21">
        <v>9</v>
      </c>
      <c r="J37" s="10"/>
      <c r="K37" s="21"/>
      <c r="L37" s="10"/>
      <c r="M37" s="21"/>
      <c r="N37" s="90">
        <f t="shared" si="2"/>
        <v>25</v>
      </c>
    </row>
    <row r="38" spans="1:14">
      <c r="A38" s="15">
        <v>5</v>
      </c>
      <c r="B38" s="23" t="s">
        <v>51</v>
      </c>
      <c r="C38" s="14">
        <v>43874</v>
      </c>
      <c r="D38" s="13" t="s">
        <v>83</v>
      </c>
      <c r="E38" s="15" t="s">
        <v>86</v>
      </c>
      <c r="F38" s="28" t="s">
        <v>44</v>
      </c>
      <c r="G38" s="9">
        <v>6</v>
      </c>
      <c r="H38" s="59">
        <v>19</v>
      </c>
      <c r="I38" s="21">
        <v>13</v>
      </c>
      <c r="J38" s="10"/>
      <c r="K38" s="21"/>
      <c r="L38" s="10"/>
      <c r="M38" s="21"/>
      <c r="N38" s="90">
        <f t="shared" si="2"/>
        <v>32</v>
      </c>
    </row>
    <row r="39" spans="1:14">
      <c r="A39" s="15">
        <v>6</v>
      </c>
      <c r="B39" s="23" t="s">
        <v>51</v>
      </c>
      <c r="C39" s="14">
        <v>43874</v>
      </c>
      <c r="D39" s="13" t="s">
        <v>83</v>
      </c>
      <c r="E39" s="15" t="s">
        <v>86</v>
      </c>
      <c r="F39" s="28" t="s">
        <v>44</v>
      </c>
      <c r="G39" s="9">
        <v>7</v>
      </c>
      <c r="H39" s="59">
        <v>11</v>
      </c>
      <c r="I39" s="21">
        <v>17</v>
      </c>
      <c r="J39" s="10"/>
      <c r="K39" s="21"/>
      <c r="L39" s="10"/>
      <c r="M39" s="21"/>
      <c r="N39" s="90">
        <f t="shared" si="2"/>
        <v>28</v>
      </c>
    </row>
    <row r="40" spans="1:14">
      <c r="A40" s="15">
        <v>7</v>
      </c>
      <c r="B40" s="23" t="s">
        <v>51</v>
      </c>
      <c r="C40" s="14">
        <v>43875</v>
      </c>
      <c r="D40" s="13" t="s">
        <v>83</v>
      </c>
      <c r="E40" s="15" t="s">
        <v>86</v>
      </c>
      <c r="F40" s="28" t="s">
        <v>44</v>
      </c>
      <c r="G40" s="9">
        <v>9</v>
      </c>
      <c r="H40" s="59">
        <v>20</v>
      </c>
      <c r="I40" s="21">
        <v>15</v>
      </c>
      <c r="J40" s="10"/>
      <c r="K40" s="21"/>
      <c r="L40" s="10"/>
      <c r="M40" s="21"/>
      <c r="N40" s="90">
        <f t="shared" si="2"/>
        <v>35</v>
      </c>
    </row>
    <row r="41" spans="1:14">
      <c r="A41" s="15">
        <v>8</v>
      </c>
      <c r="B41" s="23" t="s">
        <v>51</v>
      </c>
      <c r="C41" s="14">
        <v>43885</v>
      </c>
      <c r="D41" s="13" t="s">
        <v>83</v>
      </c>
      <c r="E41" s="15" t="s">
        <v>87</v>
      </c>
      <c r="F41" s="28" t="s">
        <v>88</v>
      </c>
      <c r="G41" s="9">
        <v>6</v>
      </c>
      <c r="H41" s="59">
        <v>14</v>
      </c>
      <c r="I41" s="21">
        <v>16</v>
      </c>
      <c r="J41" s="10"/>
      <c r="K41" s="21"/>
      <c r="L41" s="10"/>
      <c r="M41" s="21"/>
      <c r="N41" s="90">
        <f t="shared" si="2"/>
        <v>30</v>
      </c>
    </row>
    <row r="42" spans="1:14">
      <c r="A42" s="15">
        <v>9</v>
      </c>
      <c r="B42" s="23" t="s">
        <v>51</v>
      </c>
      <c r="C42" s="14">
        <v>43885</v>
      </c>
      <c r="D42" s="13" t="s">
        <v>83</v>
      </c>
      <c r="E42" s="15" t="s">
        <v>87</v>
      </c>
      <c r="F42" s="28" t="s">
        <v>88</v>
      </c>
      <c r="G42" s="9">
        <v>7</v>
      </c>
      <c r="H42" s="59">
        <v>17</v>
      </c>
      <c r="I42" s="21">
        <v>15</v>
      </c>
      <c r="J42" s="10"/>
      <c r="K42" s="21"/>
      <c r="L42" s="10"/>
      <c r="M42" s="21"/>
      <c r="N42" s="90">
        <f t="shared" si="2"/>
        <v>32</v>
      </c>
    </row>
    <row r="43" spans="1:14">
      <c r="A43" s="15">
        <v>10</v>
      </c>
      <c r="B43" s="23" t="s">
        <v>51</v>
      </c>
      <c r="C43" s="14">
        <v>43885</v>
      </c>
      <c r="D43" s="13" t="s">
        <v>83</v>
      </c>
      <c r="E43" s="15" t="s">
        <v>87</v>
      </c>
      <c r="F43" s="28" t="s">
        <v>88</v>
      </c>
      <c r="G43" s="9">
        <v>7</v>
      </c>
      <c r="H43" s="59">
        <v>22</v>
      </c>
      <c r="I43" s="21">
        <v>12</v>
      </c>
      <c r="J43" s="10"/>
      <c r="K43" s="21"/>
      <c r="L43" s="10"/>
      <c r="M43" s="21"/>
      <c r="N43" s="90">
        <f t="shared" si="2"/>
        <v>34</v>
      </c>
    </row>
    <row r="44" spans="1:14">
      <c r="A44" s="15">
        <v>11</v>
      </c>
      <c r="B44" s="23" t="s">
        <v>51</v>
      </c>
      <c r="C44" s="14">
        <v>43887</v>
      </c>
      <c r="D44" s="13" t="s">
        <v>89</v>
      </c>
      <c r="E44" s="15" t="s">
        <v>90</v>
      </c>
      <c r="F44" s="28" t="s">
        <v>91</v>
      </c>
      <c r="G44" s="9" t="s">
        <v>92</v>
      </c>
      <c r="H44" s="59"/>
      <c r="I44" s="21"/>
      <c r="J44" s="10"/>
      <c r="K44" s="21"/>
      <c r="L44" s="10">
        <v>2</v>
      </c>
      <c r="M44" s="21">
        <v>9</v>
      </c>
      <c r="N44" s="90">
        <f t="shared" si="2"/>
        <v>11</v>
      </c>
    </row>
    <row r="45" spans="1:14">
      <c r="A45" s="15">
        <v>12</v>
      </c>
      <c r="B45" s="23" t="s">
        <v>51</v>
      </c>
      <c r="C45" s="14">
        <v>43887</v>
      </c>
      <c r="D45" s="13" t="s">
        <v>93</v>
      </c>
      <c r="E45" s="15" t="s">
        <v>90</v>
      </c>
      <c r="F45" s="28" t="s">
        <v>91</v>
      </c>
      <c r="G45" s="9" t="s">
        <v>94</v>
      </c>
      <c r="H45" s="59"/>
      <c r="I45" s="21"/>
      <c r="J45" s="10">
        <v>15</v>
      </c>
      <c r="K45" s="21">
        <v>14</v>
      </c>
      <c r="L45" s="10">
        <v>1</v>
      </c>
      <c r="M45" s="21">
        <v>1</v>
      </c>
      <c r="N45" s="90">
        <f t="shared" si="2"/>
        <v>31</v>
      </c>
    </row>
    <row r="46" spans="1:14">
      <c r="A46" s="15">
        <v>13</v>
      </c>
      <c r="B46" s="23" t="s">
        <v>51</v>
      </c>
      <c r="C46" s="14">
        <v>43867</v>
      </c>
      <c r="D46" s="13" t="s">
        <v>122</v>
      </c>
      <c r="E46" s="15" t="s">
        <v>65</v>
      </c>
      <c r="F46" s="28" t="s">
        <v>107</v>
      </c>
      <c r="G46" s="9" t="s">
        <v>124</v>
      </c>
      <c r="H46" s="59"/>
      <c r="I46" s="21"/>
      <c r="J46" s="10"/>
      <c r="K46" s="21"/>
      <c r="L46" s="10">
        <v>13</v>
      </c>
      <c r="M46" s="21">
        <v>12</v>
      </c>
      <c r="N46" s="90">
        <f t="shared" si="2"/>
        <v>25</v>
      </c>
    </row>
    <row r="47" spans="1:14" ht="15.75" thickBot="1">
      <c r="A47" s="15">
        <v>14</v>
      </c>
      <c r="B47" s="23" t="s">
        <v>51</v>
      </c>
      <c r="C47" s="14">
        <v>43885</v>
      </c>
      <c r="D47" s="13" t="s">
        <v>122</v>
      </c>
      <c r="E47" s="15" t="s">
        <v>123</v>
      </c>
      <c r="F47" s="28" t="s">
        <v>88</v>
      </c>
      <c r="G47" s="9">
        <v>11</v>
      </c>
      <c r="H47" s="59">
        <v>17</v>
      </c>
      <c r="I47" s="21">
        <v>10</v>
      </c>
      <c r="J47" s="10"/>
      <c r="K47" s="21"/>
      <c r="L47" s="10"/>
      <c r="M47" s="21"/>
      <c r="N47" s="90">
        <f t="shared" si="2"/>
        <v>27</v>
      </c>
    </row>
    <row r="48" spans="1:14" ht="16.5" thickTop="1" thickBot="1">
      <c r="A48" s="15"/>
      <c r="B48" s="10" t="s">
        <v>28</v>
      </c>
      <c r="C48" s="15"/>
      <c r="D48" s="15"/>
      <c r="E48" s="15"/>
      <c r="F48" s="28"/>
      <c r="G48" s="32" t="s">
        <v>6</v>
      </c>
      <c r="H48" s="40" t="s">
        <v>25</v>
      </c>
      <c r="I48" s="103">
        <f>SUM(H34:H47,J34:J47,L34:L47)</f>
        <v>213</v>
      </c>
      <c r="J48" s="104">
        <f>SUM(J26:J27)</f>
        <v>33</v>
      </c>
      <c r="K48" s="41" t="s">
        <v>24</v>
      </c>
      <c r="L48" s="103">
        <f>SUM(I34:I47,K34:K47,M34:M47)</f>
        <v>194</v>
      </c>
      <c r="M48" s="104">
        <f>SUM(M26:M27)</f>
        <v>0</v>
      </c>
      <c r="N48" s="87">
        <f>SUM(N34:N47)</f>
        <v>407</v>
      </c>
    </row>
    <row r="49" spans="1:14" ht="16.5" thickTop="1" thickBot="1">
      <c r="A49" s="15">
        <v>1</v>
      </c>
      <c r="B49" s="23" t="s">
        <v>125</v>
      </c>
      <c r="C49" s="14" t="s">
        <v>126</v>
      </c>
      <c r="D49" s="13" t="s">
        <v>127</v>
      </c>
      <c r="E49" s="15" t="s">
        <v>128</v>
      </c>
      <c r="F49" s="28" t="s">
        <v>79</v>
      </c>
      <c r="G49" s="9" t="s">
        <v>131</v>
      </c>
      <c r="H49" s="59"/>
      <c r="I49" s="21"/>
      <c r="J49" s="10"/>
      <c r="K49" s="21"/>
      <c r="L49" s="10">
        <v>1</v>
      </c>
      <c r="M49" s="21">
        <v>6</v>
      </c>
      <c r="N49" s="90">
        <f>SUM(H49:M49)</f>
        <v>7</v>
      </c>
    </row>
    <row r="50" spans="1:14" ht="16.5" thickTop="1" thickBot="1">
      <c r="A50" s="15"/>
      <c r="B50" s="10" t="s">
        <v>28</v>
      </c>
      <c r="C50" s="15"/>
      <c r="D50" s="15"/>
      <c r="E50" s="15"/>
      <c r="F50" s="28"/>
      <c r="G50" s="32" t="s">
        <v>6</v>
      </c>
      <c r="H50" s="40" t="s">
        <v>25</v>
      </c>
      <c r="I50" s="103">
        <f>SUM(H49:H49,J49:J49,L49:L49)</f>
        <v>1</v>
      </c>
      <c r="J50" s="104">
        <f>SUM(J29:J30)</f>
        <v>13</v>
      </c>
      <c r="K50" s="41" t="s">
        <v>24</v>
      </c>
      <c r="L50" s="103">
        <f>SUM(I49:I49,K49:K49,M49:M49)</f>
        <v>6</v>
      </c>
      <c r="M50" s="104">
        <f>SUM(M29:M30)</f>
        <v>17</v>
      </c>
      <c r="N50" s="87">
        <f>SUM(N49:N49)</f>
        <v>7</v>
      </c>
    </row>
    <row r="51" spans="1:14" ht="15.75" thickTop="1">
      <c r="A51" s="15">
        <v>1</v>
      </c>
      <c r="B51" s="10" t="s">
        <v>12</v>
      </c>
      <c r="C51" s="13">
        <v>43865</v>
      </c>
      <c r="D51" s="15" t="s">
        <v>105</v>
      </c>
      <c r="E51" s="15" t="s">
        <v>106</v>
      </c>
      <c r="F51" s="28" t="s">
        <v>107</v>
      </c>
      <c r="G51" s="60" t="s">
        <v>108</v>
      </c>
      <c r="H51" s="75"/>
      <c r="I51" s="76"/>
      <c r="J51" s="31"/>
      <c r="K51" s="21"/>
      <c r="L51" s="31">
        <v>2</v>
      </c>
      <c r="M51" s="37">
        <v>63</v>
      </c>
      <c r="N51" s="90">
        <f t="shared" ref="N51:N67" si="3">SUM(H51:M51)</f>
        <v>65</v>
      </c>
    </row>
    <row r="52" spans="1:14">
      <c r="A52" s="15">
        <v>2</v>
      </c>
      <c r="B52" s="10" t="s">
        <v>12</v>
      </c>
      <c r="C52" s="13">
        <v>43866</v>
      </c>
      <c r="D52" s="15" t="s">
        <v>105</v>
      </c>
      <c r="E52" s="15" t="s">
        <v>106</v>
      </c>
      <c r="F52" s="28" t="s">
        <v>107</v>
      </c>
      <c r="G52" s="60" t="s">
        <v>109</v>
      </c>
      <c r="H52" s="10"/>
      <c r="I52" s="21"/>
      <c r="J52" s="10"/>
      <c r="K52" s="21"/>
      <c r="L52" s="10">
        <v>3</v>
      </c>
      <c r="M52" s="21">
        <v>58</v>
      </c>
      <c r="N52" s="90">
        <f t="shared" si="3"/>
        <v>61</v>
      </c>
    </row>
    <row r="53" spans="1:14">
      <c r="A53" s="15">
        <v>3</v>
      </c>
      <c r="B53" s="10" t="s">
        <v>12</v>
      </c>
      <c r="C53" s="13">
        <v>43867</v>
      </c>
      <c r="D53" s="15" t="s">
        <v>105</v>
      </c>
      <c r="E53" s="15" t="s">
        <v>106</v>
      </c>
      <c r="F53" s="28" t="s">
        <v>107</v>
      </c>
      <c r="G53" s="60" t="s">
        <v>110</v>
      </c>
      <c r="H53" s="10"/>
      <c r="I53" s="21"/>
      <c r="J53" s="10"/>
      <c r="K53" s="21"/>
      <c r="L53" s="10">
        <v>2</v>
      </c>
      <c r="M53" s="21">
        <v>38</v>
      </c>
      <c r="N53" s="90">
        <f t="shared" si="3"/>
        <v>40</v>
      </c>
    </row>
    <row r="54" spans="1:14">
      <c r="A54" s="15">
        <v>4</v>
      </c>
      <c r="B54" s="10" t="s">
        <v>12</v>
      </c>
      <c r="C54" s="13">
        <v>43868</v>
      </c>
      <c r="D54" s="15" t="s">
        <v>32</v>
      </c>
      <c r="E54" s="15" t="s">
        <v>118</v>
      </c>
      <c r="F54" s="28" t="s">
        <v>16</v>
      </c>
      <c r="G54" s="60">
        <v>6</v>
      </c>
      <c r="H54" s="10">
        <v>19</v>
      </c>
      <c r="I54" s="21">
        <v>16</v>
      </c>
      <c r="J54" s="10"/>
      <c r="K54" s="21"/>
      <c r="L54" s="10"/>
      <c r="M54" s="21"/>
      <c r="N54" s="90">
        <f t="shared" si="3"/>
        <v>35</v>
      </c>
    </row>
    <row r="55" spans="1:14">
      <c r="A55" s="15">
        <v>5</v>
      </c>
      <c r="B55" s="10" t="s">
        <v>12</v>
      </c>
      <c r="C55" s="13">
        <v>43868</v>
      </c>
      <c r="D55" s="15" t="s">
        <v>32</v>
      </c>
      <c r="E55" s="15" t="s">
        <v>118</v>
      </c>
      <c r="F55" s="28" t="s">
        <v>16</v>
      </c>
      <c r="G55" s="60">
        <v>7</v>
      </c>
      <c r="H55" s="59">
        <v>21</v>
      </c>
      <c r="I55" s="21">
        <v>13</v>
      </c>
      <c r="J55" s="10"/>
      <c r="K55" s="21"/>
      <c r="L55" s="10"/>
      <c r="M55" s="21"/>
      <c r="N55" s="90">
        <f t="shared" si="3"/>
        <v>34</v>
      </c>
    </row>
    <row r="56" spans="1:14">
      <c r="A56" s="15">
        <v>6</v>
      </c>
      <c r="B56" s="10" t="s">
        <v>12</v>
      </c>
      <c r="C56" s="13">
        <v>43868</v>
      </c>
      <c r="D56" s="15" t="s">
        <v>32</v>
      </c>
      <c r="E56" s="15" t="s">
        <v>118</v>
      </c>
      <c r="F56" s="28" t="s">
        <v>16</v>
      </c>
      <c r="G56" s="60">
        <v>8</v>
      </c>
      <c r="H56" s="59">
        <v>15</v>
      </c>
      <c r="I56" s="21">
        <v>11</v>
      </c>
      <c r="J56" s="10"/>
      <c r="K56" s="21"/>
      <c r="L56" s="10"/>
      <c r="M56" s="21"/>
      <c r="N56" s="90">
        <f t="shared" si="3"/>
        <v>26</v>
      </c>
    </row>
    <row r="57" spans="1:14">
      <c r="A57" s="15">
        <v>7</v>
      </c>
      <c r="B57" s="10" t="s">
        <v>12</v>
      </c>
      <c r="C57" s="13">
        <v>43868</v>
      </c>
      <c r="D57" s="15" t="s">
        <v>32</v>
      </c>
      <c r="E57" s="15" t="s">
        <v>118</v>
      </c>
      <c r="F57" s="28" t="s">
        <v>16</v>
      </c>
      <c r="G57" s="60">
        <v>9</v>
      </c>
      <c r="H57" s="59">
        <v>8</v>
      </c>
      <c r="I57" s="21">
        <v>20</v>
      </c>
      <c r="J57" s="10"/>
      <c r="K57" s="21"/>
      <c r="L57" s="10"/>
      <c r="M57" s="21"/>
      <c r="N57" s="90">
        <f t="shared" si="3"/>
        <v>28</v>
      </c>
    </row>
    <row r="58" spans="1:14">
      <c r="A58" s="15">
        <v>8</v>
      </c>
      <c r="B58" s="10" t="s">
        <v>12</v>
      </c>
      <c r="C58" s="13">
        <v>43868</v>
      </c>
      <c r="D58" s="15" t="s">
        <v>32</v>
      </c>
      <c r="E58" s="15" t="s">
        <v>118</v>
      </c>
      <c r="F58" s="28" t="s">
        <v>16</v>
      </c>
      <c r="G58" s="60">
        <v>10</v>
      </c>
      <c r="H58" s="59">
        <v>8</v>
      </c>
      <c r="I58" s="21">
        <v>14</v>
      </c>
      <c r="J58" s="10"/>
      <c r="K58" s="21"/>
      <c r="L58" s="10"/>
      <c r="M58" s="21"/>
      <c r="N58" s="90">
        <f t="shared" si="3"/>
        <v>22</v>
      </c>
    </row>
    <row r="59" spans="1:14">
      <c r="A59" s="15">
        <v>9</v>
      </c>
      <c r="B59" s="10" t="s">
        <v>12</v>
      </c>
      <c r="C59" s="13">
        <v>43868</v>
      </c>
      <c r="D59" s="15" t="s">
        <v>32</v>
      </c>
      <c r="E59" s="15" t="s">
        <v>118</v>
      </c>
      <c r="F59" s="28" t="s">
        <v>16</v>
      </c>
      <c r="G59" s="60">
        <v>11</v>
      </c>
      <c r="H59" s="59">
        <v>17</v>
      </c>
      <c r="I59" s="21">
        <v>9</v>
      </c>
      <c r="J59" s="10"/>
      <c r="K59" s="21"/>
      <c r="L59" s="10"/>
      <c r="M59" s="21"/>
      <c r="N59" s="90">
        <f t="shared" si="3"/>
        <v>26</v>
      </c>
    </row>
    <row r="60" spans="1:14">
      <c r="A60" s="15">
        <v>10</v>
      </c>
      <c r="B60" s="10" t="s">
        <v>12</v>
      </c>
      <c r="C60" s="13">
        <v>43880</v>
      </c>
      <c r="D60" s="15" t="s">
        <v>32</v>
      </c>
      <c r="E60" s="15" t="s">
        <v>119</v>
      </c>
      <c r="F60" s="28" t="s">
        <v>103</v>
      </c>
      <c r="G60" s="60">
        <v>6</v>
      </c>
      <c r="H60" s="59">
        <v>9</v>
      </c>
      <c r="I60" s="21">
        <v>22</v>
      </c>
      <c r="J60" s="10"/>
      <c r="K60" s="21"/>
      <c r="L60" s="10"/>
      <c r="M60" s="21"/>
      <c r="N60" s="90">
        <f t="shared" si="3"/>
        <v>31</v>
      </c>
    </row>
    <row r="61" spans="1:14">
      <c r="A61" s="15">
        <v>11</v>
      </c>
      <c r="B61" s="10" t="s">
        <v>12</v>
      </c>
      <c r="C61" s="13">
        <v>43880</v>
      </c>
      <c r="D61" s="15" t="s">
        <v>32</v>
      </c>
      <c r="E61" s="15" t="s">
        <v>119</v>
      </c>
      <c r="F61" s="28" t="s">
        <v>103</v>
      </c>
      <c r="G61" s="60">
        <v>6</v>
      </c>
      <c r="H61" s="59">
        <v>13</v>
      </c>
      <c r="I61" s="21">
        <v>18</v>
      </c>
      <c r="J61" s="10"/>
      <c r="K61" s="21"/>
      <c r="L61" s="10"/>
      <c r="M61" s="21"/>
      <c r="N61" s="90">
        <f t="shared" si="3"/>
        <v>31</v>
      </c>
    </row>
    <row r="62" spans="1:14">
      <c r="A62" s="15">
        <v>12</v>
      </c>
      <c r="B62" s="10" t="s">
        <v>12</v>
      </c>
      <c r="C62" s="13">
        <v>43880</v>
      </c>
      <c r="D62" s="15" t="s">
        <v>32</v>
      </c>
      <c r="E62" s="15" t="s">
        <v>119</v>
      </c>
      <c r="F62" s="28" t="s">
        <v>103</v>
      </c>
      <c r="G62" s="60">
        <v>7</v>
      </c>
      <c r="H62" s="59">
        <v>15</v>
      </c>
      <c r="I62" s="21">
        <v>16</v>
      </c>
      <c r="J62" s="10"/>
      <c r="K62" s="21"/>
      <c r="L62" s="10"/>
      <c r="M62" s="21"/>
      <c r="N62" s="90">
        <f t="shared" si="3"/>
        <v>31</v>
      </c>
    </row>
    <row r="63" spans="1:14">
      <c r="A63" s="15">
        <v>13</v>
      </c>
      <c r="B63" s="10" t="s">
        <v>12</v>
      </c>
      <c r="C63" s="13">
        <v>43880</v>
      </c>
      <c r="D63" s="15" t="s">
        <v>32</v>
      </c>
      <c r="E63" s="15" t="s">
        <v>119</v>
      </c>
      <c r="F63" s="28" t="s">
        <v>103</v>
      </c>
      <c r="G63" s="60">
        <v>7</v>
      </c>
      <c r="H63" s="59">
        <v>19</v>
      </c>
      <c r="I63" s="21">
        <v>13</v>
      </c>
      <c r="J63" s="10"/>
      <c r="K63" s="21"/>
      <c r="L63" s="10"/>
      <c r="M63" s="21"/>
      <c r="N63" s="90">
        <f t="shared" si="3"/>
        <v>32</v>
      </c>
    </row>
    <row r="64" spans="1:14">
      <c r="A64" s="15">
        <v>14</v>
      </c>
      <c r="B64" s="10" t="s">
        <v>12</v>
      </c>
      <c r="C64" s="13">
        <v>43881</v>
      </c>
      <c r="D64" s="15" t="s">
        <v>32</v>
      </c>
      <c r="E64" s="15" t="s">
        <v>119</v>
      </c>
      <c r="F64" s="28" t="s">
        <v>103</v>
      </c>
      <c r="G64" s="60">
        <v>9</v>
      </c>
      <c r="H64" s="59">
        <v>13</v>
      </c>
      <c r="I64" s="21">
        <v>15</v>
      </c>
      <c r="J64" s="10"/>
      <c r="K64" s="21"/>
      <c r="L64" s="10"/>
      <c r="M64" s="21"/>
      <c r="N64" s="90">
        <f t="shared" si="3"/>
        <v>28</v>
      </c>
    </row>
    <row r="65" spans="1:14">
      <c r="A65" s="15">
        <v>15</v>
      </c>
      <c r="B65" s="10" t="s">
        <v>12</v>
      </c>
      <c r="C65" s="13">
        <v>43881</v>
      </c>
      <c r="D65" s="15" t="s">
        <v>32</v>
      </c>
      <c r="E65" s="15" t="s">
        <v>119</v>
      </c>
      <c r="F65" s="28" t="s">
        <v>103</v>
      </c>
      <c r="G65" s="60">
        <v>8</v>
      </c>
      <c r="H65" s="59">
        <v>15</v>
      </c>
      <c r="I65" s="21">
        <v>16</v>
      </c>
      <c r="J65" s="10"/>
      <c r="K65" s="21"/>
      <c r="L65" s="10"/>
      <c r="M65" s="21"/>
      <c r="N65" s="90">
        <f t="shared" si="3"/>
        <v>31</v>
      </c>
    </row>
    <row r="66" spans="1:14">
      <c r="A66" s="15">
        <v>16</v>
      </c>
      <c r="B66" s="10" t="s">
        <v>12</v>
      </c>
      <c r="C66" s="13">
        <v>43881</v>
      </c>
      <c r="D66" s="15" t="s">
        <v>32</v>
      </c>
      <c r="E66" s="15" t="s">
        <v>119</v>
      </c>
      <c r="F66" s="28" t="s">
        <v>103</v>
      </c>
      <c r="G66" s="60">
        <v>7</v>
      </c>
      <c r="H66" s="59">
        <v>21</v>
      </c>
      <c r="I66" s="21">
        <v>13</v>
      </c>
      <c r="J66" s="10"/>
      <c r="K66" s="21"/>
      <c r="L66" s="10"/>
      <c r="M66" s="21"/>
      <c r="N66" s="90">
        <f t="shared" si="3"/>
        <v>34</v>
      </c>
    </row>
    <row r="67" spans="1:14" ht="15.75" thickBot="1">
      <c r="A67" s="15">
        <v>17</v>
      </c>
      <c r="B67" s="10" t="s">
        <v>12</v>
      </c>
      <c r="C67" s="13">
        <v>43882</v>
      </c>
      <c r="D67" s="15" t="s">
        <v>105</v>
      </c>
      <c r="E67" s="15" t="s">
        <v>120</v>
      </c>
      <c r="F67" s="28" t="s">
        <v>17</v>
      </c>
      <c r="G67" s="60" t="s">
        <v>121</v>
      </c>
      <c r="H67" s="59"/>
      <c r="I67" s="21"/>
      <c r="J67" s="10"/>
      <c r="K67" s="21"/>
      <c r="L67" s="10">
        <v>2</v>
      </c>
      <c r="M67" s="21">
        <v>25</v>
      </c>
      <c r="N67" s="90">
        <f t="shared" si="3"/>
        <v>27</v>
      </c>
    </row>
    <row r="68" spans="1:14" ht="16.5" thickTop="1" thickBot="1">
      <c r="A68" s="15"/>
      <c r="B68" s="10" t="s">
        <v>28</v>
      </c>
      <c r="C68" s="15"/>
      <c r="D68" s="15"/>
      <c r="E68" s="15"/>
      <c r="F68" s="28"/>
      <c r="G68" s="32" t="s">
        <v>6</v>
      </c>
      <c r="H68" s="40" t="s">
        <v>25</v>
      </c>
      <c r="I68" s="103">
        <f>SUM(H51:H67,J51:J67,L51:L67)</f>
        <v>202</v>
      </c>
      <c r="J68" s="104">
        <f>SUM(J31:J32)</f>
        <v>181</v>
      </c>
      <c r="K68" s="41" t="s">
        <v>24</v>
      </c>
      <c r="L68" s="103">
        <f>SUM(I51:I67,K51:K67,M51:M67)</f>
        <v>380</v>
      </c>
      <c r="M68" s="104">
        <f>SUM(M31:M32)</f>
        <v>24</v>
      </c>
      <c r="N68" s="87">
        <f>SUM(N51:N67)</f>
        <v>582</v>
      </c>
    </row>
    <row r="69" spans="1:14" ht="22.5" thickTop="1" thickBot="1">
      <c r="A69">
        <f>SUM(A14,A30,A32,A47,A49,A67)</f>
        <v>54</v>
      </c>
      <c r="B69" s="88" t="s">
        <v>132</v>
      </c>
      <c r="E69" s="12"/>
      <c r="F69" s="112" t="s">
        <v>21</v>
      </c>
      <c r="G69" s="113"/>
      <c r="H69" s="38">
        <f t="shared" ref="H69:M69" si="4">SUM(H7,H9:H14,H16:H30,H32:H32,H34:H47,H49,H51:H67)</f>
        <v>427</v>
      </c>
      <c r="I69" s="38">
        <f t="shared" si="4"/>
        <v>421</v>
      </c>
      <c r="J69" s="38">
        <f t="shared" si="4"/>
        <v>238</v>
      </c>
      <c r="K69" s="38">
        <f t="shared" si="4"/>
        <v>319</v>
      </c>
      <c r="L69" s="38">
        <f t="shared" si="4"/>
        <v>38</v>
      </c>
      <c r="M69" s="38">
        <f t="shared" si="4"/>
        <v>262</v>
      </c>
      <c r="N69" s="89">
        <f>SUM(N8,N15,N31,N33,N48,N50,N68)</f>
        <v>1705</v>
      </c>
    </row>
    <row r="70" spans="1:14" ht="16.5" thickTop="1" thickBot="1">
      <c r="G70" s="3"/>
      <c r="H70" s="3"/>
      <c r="I70" s="3"/>
      <c r="J70" s="3"/>
      <c r="K70" s="3"/>
      <c r="L70" s="3"/>
    </row>
    <row r="71" spans="1:14" ht="16.5" thickTop="1" thickBot="1">
      <c r="B71" s="55"/>
      <c r="F71" s="12"/>
      <c r="G71" s="114" t="s">
        <v>10</v>
      </c>
      <c r="H71" s="115"/>
      <c r="I71" s="115"/>
      <c r="J71" s="115"/>
      <c r="K71" s="115"/>
      <c r="L71" s="116"/>
      <c r="M71" s="25"/>
      <c r="N71" s="94">
        <f>SUM(H69,J69,L69)</f>
        <v>703</v>
      </c>
    </row>
    <row r="72" spans="1:14" ht="16.5" thickTop="1" thickBot="1">
      <c r="B72" s="55"/>
      <c r="F72" s="12"/>
      <c r="G72" s="117" t="s">
        <v>11</v>
      </c>
      <c r="H72" s="118"/>
      <c r="I72" s="118"/>
      <c r="J72" s="118"/>
      <c r="K72" s="118"/>
      <c r="L72" s="119"/>
      <c r="M72" s="26"/>
      <c r="N72" s="95">
        <f>SUM(I69,K69,M69)</f>
        <v>1002</v>
      </c>
    </row>
    <row r="73" spans="1:14" ht="15.75" thickTop="1"/>
  </sheetData>
  <mergeCells count="46">
    <mergeCell ref="G71:L71"/>
    <mergeCell ref="G72:L72"/>
    <mergeCell ref="U4:V4"/>
    <mergeCell ref="I50:J50"/>
    <mergeCell ref="AC4:AD4"/>
    <mergeCell ref="Q5:R5"/>
    <mergeCell ref="S5:T5"/>
    <mergeCell ref="U5:V5"/>
    <mergeCell ref="W5:X5"/>
    <mergeCell ref="Y5:Z5"/>
    <mergeCell ref="AA5:AB5"/>
    <mergeCell ref="AC5:AD5"/>
    <mergeCell ref="Q4:R4"/>
    <mergeCell ref="S4:T4"/>
    <mergeCell ref="W4:X4"/>
    <mergeCell ref="Y4:Z4"/>
    <mergeCell ref="AA4:AB4"/>
    <mergeCell ref="I68:J68"/>
    <mergeCell ref="L68:M68"/>
    <mergeCell ref="F69:G69"/>
    <mergeCell ref="I31:J31"/>
    <mergeCell ref="L31:M31"/>
    <mergeCell ref="I33:J33"/>
    <mergeCell ref="L33:M33"/>
    <mergeCell ref="I48:J48"/>
    <mergeCell ref="L48:M48"/>
    <mergeCell ref="I8:J8"/>
    <mergeCell ref="L8:M8"/>
    <mergeCell ref="L50:M50"/>
    <mergeCell ref="J5:K5"/>
    <mergeCell ref="L5:M5"/>
    <mergeCell ref="N5:N6"/>
    <mergeCell ref="I15:J15"/>
    <mergeCell ref="L15:M15"/>
    <mergeCell ref="A5:A6"/>
    <mergeCell ref="B5:B6"/>
    <mergeCell ref="C5:C6"/>
    <mergeCell ref="D5:D6"/>
    <mergeCell ref="E5:E6"/>
    <mergeCell ref="G5:G6"/>
    <mergeCell ref="H5:I5"/>
    <mergeCell ref="B1:H1"/>
    <mergeCell ref="B2:H2"/>
    <mergeCell ref="B3:H3"/>
    <mergeCell ref="B4:H4"/>
    <mergeCell ref="F5:F6"/>
  </mergeCells>
  <hyperlinks>
    <hyperlink ref="H5" r:id="rId1" display="NIÑ@S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9"/>
  <sheetViews>
    <sheetView tabSelected="1" topLeftCell="E1" workbookViewId="0">
      <selection activeCell="L44" sqref="L44:M44"/>
    </sheetView>
  </sheetViews>
  <sheetFormatPr baseColWidth="10" defaultRowHeight="15"/>
  <cols>
    <col min="1" max="1" width="5.5703125" customWidth="1"/>
    <col min="2" max="2" width="8.28515625" customWidth="1"/>
    <col min="4" max="4" width="21.85546875" customWidth="1"/>
    <col min="5" max="5" width="22.7109375" customWidth="1"/>
    <col min="6" max="6" width="22.85546875" customWidth="1"/>
    <col min="7" max="7" width="7.42578125" customWidth="1"/>
    <col min="8" max="8" width="4.140625" customWidth="1"/>
    <col min="9" max="9" width="4" customWidth="1"/>
    <col min="10" max="10" width="4.85546875" customWidth="1"/>
    <col min="11" max="11" width="4.5703125" customWidth="1"/>
    <col min="12" max="12" width="4.42578125" customWidth="1"/>
    <col min="13" max="13" width="4.140625" customWidth="1"/>
    <col min="14" max="14" width="7.42578125" customWidth="1"/>
  </cols>
  <sheetData>
    <row r="2" spans="1:16" ht="20.25">
      <c r="B2" s="105" t="s">
        <v>0</v>
      </c>
      <c r="C2" s="105"/>
      <c r="D2" s="105"/>
      <c r="E2" s="105"/>
      <c r="F2" s="105"/>
      <c r="G2" s="105"/>
      <c r="H2" s="105"/>
      <c r="I2" s="4"/>
      <c r="J2" s="4"/>
      <c r="K2" s="4"/>
      <c r="L2" s="4"/>
      <c r="M2" s="4"/>
      <c r="N2" s="4"/>
    </row>
    <row r="3" spans="1:16" ht="15.75">
      <c r="A3" s="7"/>
      <c r="B3" s="106" t="s">
        <v>1</v>
      </c>
      <c r="C3" s="106"/>
      <c r="D3" s="106"/>
      <c r="E3" s="106"/>
      <c r="F3" s="106"/>
      <c r="G3" s="106"/>
      <c r="H3" s="106"/>
      <c r="I3" s="5"/>
      <c r="J3" s="5"/>
      <c r="K3" s="5"/>
      <c r="L3" s="5"/>
      <c r="M3" s="5"/>
      <c r="N3" s="5"/>
    </row>
    <row r="4" spans="1:16" ht="15.75">
      <c r="A4" s="7"/>
      <c r="B4" s="107" t="s">
        <v>34</v>
      </c>
      <c r="C4" s="107"/>
      <c r="D4" s="107"/>
      <c r="E4" s="107"/>
      <c r="F4" s="107"/>
      <c r="G4" s="107"/>
      <c r="H4" s="107"/>
      <c r="I4" s="7"/>
      <c r="J4" s="7"/>
      <c r="K4" s="7"/>
      <c r="L4" s="7"/>
      <c r="M4" s="8"/>
      <c r="N4" s="8"/>
    </row>
    <row r="5" spans="1:16" ht="16.5" thickBot="1">
      <c r="A5" s="7"/>
      <c r="B5" s="107" t="s">
        <v>133</v>
      </c>
      <c r="C5" s="107"/>
      <c r="D5" s="107"/>
      <c r="E5" s="107"/>
      <c r="F5" s="107"/>
      <c r="G5" s="107"/>
      <c r="H5" s="107"/>
      <c r="I5" s="8"/>
      <c r="J5" s="8"/>
      <c r="K5" s="8"/>
      <c r="L5" s="8"/>
      <c r="M5" s="8"/>
      <c r="N5" s="8"/>
    </row>
    <row r="6" spans="1:16" ht="16.5" thickTop="1" thickBot="1">
      <c r="A6" s="108" t="s">
        <v>72</v>
      </c>
      <c r="B6" s="108" t="s">
        <v>15</v>
      </c>
      <c r="C6" s="108" t="s">
        <v>2</v>
      </c>
      <c r="D6" s="108" t="s">
        <v>3</v>
      </c>
      <c r="E6" s="108" t="s">
        <v>4</v>
      </c>
      <c r="F6" s="110" t="s">
        <v>7</v>
      </c>
      <c r="G6" s="108" t="s">
        <v>5</v>
      </c>
      <c r="H6" s="100" t="s">
        <v>20</v>
      </c>
      <c r="I6" s="100"/>
      <c r="J6" s="98" t="s">
        <v>19</v>
      </c>
      <c r="K6" s="99"/>
      <c r="L6" s="100" t="s">
        <v>18</v>
      </c>
      <c r="M6" s="100"/>
      <c r="N6" s="96" t="s">
        <v>6</v>
      </c>
    </row>
    <row r="7" spans="1:16" ht="16.5" thickTop="1" thickBot="1">
      <c r="A7" s="109"/>
      <c r="B7" s="109"/>
      <c r="C7" s="109"/>
      <c r="D7" s="109"/>
      <c r="E7" s="109"/>
      <c r="F7" s="111"/>
      <c r="G7" s="109"/>
      <c r="H7" s="29" t="s">
        <v>8</v>
      </c>
      <c r="I7" s="35" t="s">
        <v>9</v>
      </c>
      <c r="J7" s="19" t="s">
        <v>8</v>
      </c>
      <c r="K7" s="20" t="s">
        <v>9</v>
      </c>
      <c r="L7" s="29" t="s">
        <v>8</v>
      </c>
      <c r="M7" s="35" t="s">
        <v>9</v>
      </c>
      <c r="N7" s="97"/>
    </row>
    <row r="8" spans="1:16" ht="16.5" thickTop="1" thickBot="1">
      <c r="A8" s="16"/>
      <c r="B8" s="56" t="s">
        <v>31</v>
      </c>
      <c r="C8" s="18"/>
      <c r="D8" s="17" t="s">
        <v>73</v>
      </c>
      <c r="E8" s="16"/>
      <c r="F8" s="27" t="s">
        <v>74</v>
      </c>
      <c r="G8" s="11"/>
      <c r="H8" s="30"/>
      <c r="I8" s="36"/>
      <c r="J8" s="33"/>
      <c r="K8" s="24"/>
      <c r="L8" s="30"/>
      <c r="M8" s="36"/>
      <c r="N8" s="91">
        <f>SUM(H8:M8)</f>
        <v>0</v>
      </c>
      <c r="P8" s="85"/>
    </row>
    <row r="9" spans="1:16" ht="16.5" thickTop="1" thickBot="1">
      <c r="A9" s="15"/>
      <c r="B9" s="10" t="s">
        <v>28</v>
      </c>
      <c r="C9" s="15"/>
      <c r="D9" s="13"/>
      <c r="E9" s="15"/>
      <c r="F9" s="28"/>
      <c r="G9" s="32" t="s">
        <v>6</v>
      </c>
      <c r="H9" s="40" t="s">
        <v>25</v>
      </c>
      <c r="I9" s="103">
        <f>SUM(H8:H8,J8:J8,L8:L8)</f>
        <v>0</v>
      </c>
      <c r="J9" s="104">
        <f>SUM(J5:J7)</f>
        <v>0</v>
      </c>
      <c r="K9" s="41" t="s">
        <v>24</v>
      </c>
      <c r="L9" s="103">
        <f>SUM(I8:I8,K8:K8,M8:M8)</f>
        <v>0</v>
      </c>
      <c r="M9" s="104">
        <f>SUM(M5:M7)</f>
        <v>0</v>
      </c>
      <c r="N9" s="87">
        <f>SUM(N8:N8)</f>
        <v>0</v>
      </c>
    </row>
    <row r="10" spans="1:16" ht="15.75" thickTop="1">
      <c r="A10" s="16">
        <v>1</v>
      </c>
      <c r="B10" s="56" t="s">
        <v>75</v>
      </c>
      <c r="C10" s="18">
        <v>43892</v>
      </c>
      <c r="D10" s="17" t="s">
        <v>134</v>
      </c>
      <c r="E10" s="16" t="s">
        <v>112</v>
      </c>
      <c r="F10" s="27" t="s">
        <v>88</v>
      </c>
      <c r="G10" s="11">
        <v>14</v>
      </c>
      <c r="H10" s="30"/>
      <c r="I10" s="36"/>
      <c r="J10" s="33">
        <v>5</v>
      </c>
      <c r="K10" s="24">
        <v>11</v>
      </c>
      <c r="L10" s="30"/>
      <c r="M10" s="36"/>
      <c r="N10" s="91">
        <f t="shared" ref="N10:N21" si="0">SUM(H10:M10)</f>
        <v>16</v>
      </c>
    </row>
    <row r="11" spans="1:16">
      <c r="A11" s="16">
        <v>2</v>
      </c>
      <c r="B11" s="56" t="s">
        <v>75</v>
      </c>
      <c r="C11" s="18">
        <v>43892</v>
      </c>
      <c r="D11" s="17" t="s">
        <v>135</v>
      </c>
      <c r="E11" s="16" t="s">
        <v>136</v>
      </c>
      <c r="F11" s="27" t="s">
        <v>33</v>
      </c>
      <c r="G11" s="11" t="s">
        <v>137</v>
      </c>
      <c r="H11" s="30"/>
      <c r="I11" s="36"/>
      <c r="J11" s="33"/>
      <c r="K11" s="24"/>
      <c r="L11" s="30">
        <v>16</v>
      </c>
      <c r="M11" s="36">
        <v>4</v>
      </c>
      <c r="N11" s="91">
        <f t="shared" si="0"/>
        <v>20</v>
      </c>
    </row>
    <row r="12" spans="1:16">
      <c r="A12" s="16">
        <v>3</v>
      </c>
      <c r="B12" s="56" t="s">
        <v>75</v>
      </c>
      <c r="C12" s="18">
        <v>43892</v>
      </c>
      <c r="D12" s="17" t="s">
        <v>111</v>
      </c>
      <c r="E12" s="16" t="s">
        <v>136</v>
      </c>
      <c r="F12" s="27" t="s">
        <v>33</v>
      </c>
      <c r="G12" s="11">
        <v>14</v>
      </c>
      <c r="H12" s="30"/>
      <c r="I12" s="36"/>
      <c r="J12" s="33">
        <v>17</v>
      </c>
      <c r="K12" s="24">
        <v>18</v>
      </c>
      <c r="L12" s="30"/>
      <c r="M12" s="36"/>
      <c r="N12" s="91">
        <f t="shared" si="0"/>
        <v>35</v>
      </c>
    </row>
    <row r="13" spans="1:16">
      <c r="A13" s="16">
        <v>4</v>
      </c>
      <c r="B13" s="56" t="s">
        <v>75</v>
      </c>
      <c r="C13" s="18">
        <v>43894</v>
      </c>
      <c r="D13" s="17" t="s">
        <v>139</v>
      </c>
      <c r="E13" s="16" t="s">
        <v>136</v>
      </c>
      <c r="F13" s="27" t="s">
        <v>33</v>
      </c>
      <c r="G13" s="11">
        <v>14</v>
      </c>
      <c r="H13" s="10"/>
      <c r="I13" s="37"/>
      <c r="J13" s="10">
        <v>17</v>
      </c>
      <c r="K13" s="21">
        <v>18</v>
      </c>
      <c r="L13" s="31"/>
      <c r="M13" s="21"/>
      <c r="N13" s="91">
        <f t="shared" si="0"/>
        <v>35</v>
      </c>
    </row>
    <row r="14" spans="1:16">
      <c r="A14" s="16">
        <v>5</v>
      </c>
      <c r="B14" s="56" t="s">
        <v>75</v>
      </c>
      <c r="C14" s="18">
        <v>43894</v>
      </c>
      <c r="D14" s="17" t="s">
        <v>115</v>
      </c>
      <c r="E14" s="16" t="s">
        <v>136</v>
      </c>
      <c r="F14" s="27" t="s">
        <v>33</v>
      </c>
      <c r="G14" s="11">
        <v>14</v>
      </c>
      <c r="H14" s="30"/>
      <c r="I14" s="36"/>
      <c r="J14" s="10">
        <v>17</v>
      </c>
      <c r="K14" s="21">
        <v>18</v>
      </c>
      <c r="L14" s="30"/>
      <c r="M14" s="36"/>
      <c r="N14" s="91">
        <f t="shared" si="0"/>
        <v>35</v>
      </c>
    </row>
    <row r="15" spans="1:16">
      <c r="A15" s="16">
        <v>6</v>
      </c>
      <c r="B15" s="56" t="s">
        <v>75</v>
      </c>
      <c r="C15" s="18">
        <v>43895</v>
      </c>
      <c r="D15" s="17" t="s">
        <v>129</v>
      </c>
      <c r="E15" s="16" t="s">
        <v>136</v>
      </c>
      <c r="F15" s="27" t="s">
        <v>33</v>
      </c>
      <c r="G15" s="11">
        <v>14</v>
      </c>
      <c r="H15" s="30"/>
      <c r="I15" s="36"/>
      <c r="J15" s="10">
        <v>17</v>
      </c>
      <c r="K15" s="21">
        <v>18</v>
      </c>
      <c r="L15" s="31"/>
      <c r="M15" s="21"/>
      <c r="N15" s="91">
        <f t="shared" si="0"/>
        <v>35</v>
      </c>
    </row>
    <row r="16" spans="1:16">
      <c r="A16" s="16">
        <v>7</v>
      </c>
      <c r="B16" s="56" t="s">
        <v>75</v>
      </c>
      <c r="C16" s="18">
        <v>43896</v>
      </c>
      <c r="D16" s="17" t="s">
        <v>134</v>
      </c>
      <c r="E16" s="16" t="s">
        <v>136</v>
      </c>
      <c r="F16" s="27" t="s">
        <v>33</v>
      </c>
      <c r="G16" s="11">
        <v>14</v>
      </c>
      <c r="H16" s="30"/>
      <c r="I16" s="36"/>
      <c r="J16" s="10">
        <v>17</v>
      </c>
      <c r="K16" s="21">
        <v>18</v>
      </c>
      <c r="L16" s="30"/>
      <c r="M16" s="36"/>
      <c r="N16" s="91">
        <f t="shared" si="0"/>
        <v>35</v>
      </c>
    </row>
    <row r="17" spans="1:14">
      <c r="A17" s="16">
        <v>8</v>
      </c>
      <c r="B17" s="56" t="s">
        <v>75</v>
      </c>
      <c r="C17" s="18">
        <v>43900</v>
      </c>
      <c r="D17" s="17" t="s">
        <v>111</v>
      </c>
      <c r="E17" s="16" t="s">
        <v>140</v>
      </c>
      <c r="F17" s="27" t="s">
        <v>141</v>
      </c>
      <c r="G17" s="11">
        <v>13</v>
      </c>
      <c r="H17" s="30"/>
      <c r="I17" s="36"/>
      <c r="J17" s="33">
        <v>21</v>
      </c>
      <c r="K17" s="24">
        <v>15</v>
      </c>
      <c r="L17" s="30"/>
      <c r="M17" s="36"/>
      <c r="N17" s="91">
        <f t="shared" si="0"/>
        <v>36</v>
      </c>
    </row>
    <row r="18" spans="1:14">
      <c r="A18" s="16">
        <v>9</v>
      </c>
      <c r="B18" s="56" t="s">
        <v>75</v>
      </c>
      <c r="C18" s="18">
        <v>43900</v>
      </c>
      <c r="D18" s="17" t="s">
        <v>142</v>
      </c>
      <c r="E18" s="16" t="s">
        <v>140</v>
      </c>
      <c r="F18" s="27" t="s">
        <v>141</v>
      </c>
      <c r="G18" s="11">
        <v>13</v>
      </c>
      <c r="H18" s="10"/>
      <c r="I18" s="37"/>
      <c r="J18" s="10">
        <v>21</v>
      </c>
      <c r="K18" s="21">
        <v>15</v>
      </c>
      <c r="L18" s="31"/>
      <c r="M18" s="21"/>
      <c r="N18" s="91">
        <f t="shared" si="0"/>
        <v>36</v>
      </c>
    </row>
    <row r="19" spans="1:14">
      <c r="A19" s="16">
        <v>10</v>
      </c>
      <c r="B19" s="56" t="s">
        <v>75</v>
      </c>
      <c r="C19" s="18">
        <v>43901</v>
      </c>
      <c r="D19" s="17" t="s">
        <v>139</v>
      </c>
      <c r="E19" s="16" t="s">
        <v>140</v>
      </c>
      <c r="F19" s="27" t="s">
        <v>141</v>
      </c>
      <c r="G19" s="11">
        <v>13</v>
      </c>
      <c r="H19" s="30"/>
      <c r="I19" s="36"/>
      <c r="J19" s="10">
        <v>21</v>
      </c>
      <c r="K19" s="21">
        <v>15</v>
      </c>
      <c r="L19" s="30"/>
      <c r="M19" s="36"/>
      <c r="N19" s="91">
        <f t="shared" si="0"/>
        <v>36</v>
      </c>
    </row>
    <row r="20" spans="1:14">
      <c r="A20" s="16">
        <v>11</v>
      </c>
      <c r="B20" s="56" t="s">
        <v>75</v>
      </c>
      <c r="C20" s="18">
        <v>43901</v>
      </c>
      <c r="D20" s="17" t="s">
        <v>143</v>
      </c>
      <c r="E20" s="16" t="s">
        <v>140</v>
      </c>
      <c r="F20" s="27" t="s">
        <v>141</v>
      </c>
      <c r="G20" s="11">
        <v>13</v>
      </c>
      <c r="H20" s="30"/>
      <c r="I20" s="36"/>
      <c r="J20" s="10">
        <v>21</v>
      </c>
      <c r="K20" s="21">
        <v>15</v>
      </c>
      <c r="L20" s="30"/>
      <c r="M20" s="36"/>
      <c r="N20" s="91">
        <f t="shared" si="0"/>
        <v>36</v>
      </c>
    </row>
    <row r="21" spans="1:14" ht="15.75" thickBot="1">
      <c r="A21" s="16">
        <v>12</v>
      </c>
      <c r="B21" s="56" t="s">
        <v>75</v>
      </c>
      <c r="C21" s="18">
        <v>43902</v>
      </c>
      <c r="D21" s="17" t="s">
        <v>144</v>
      </c>
      <c r="E21" s="16" t="s">
        <v>140</v>
      </c>
      <c r="F21" s="27" t="s">
        <v>141</v>
      </c>
      <c r="G21" s="11">
        <v>13</v>
      </c>
      <c r="H21" s="59"/>
      <c r="I21" s="21"/>
      <c r="J21" s="10">
        <v>21</v>
      </c>
      <c r="K21" s="21">
        <v>15</v>
      </c>
      <c r="L21" s="10"/>
      <c r="M21" s="21"/>
      <c r="N21" s="91">
        <f t="shared" si="0"/>
        <v>36</v>
      </c>
    </row>
    <row r="22" spans="1:14" ht="16.5" thickTop="1" thickBot="1">
      <c r="A22" s="16"/>
      <c r="B22" s="56"/>
      <c r="C22" s="18"/>
      <c r="D22" s="15"/>
      <c r="E22" s="15"/>
      <c r="F22" s="15"/>
      <c r="G22" s="78" t="s">
        <v>6</v>
      </c>
      <c r="H22" s="79" t="s">
        <v>25</v>
      </c>
      <c r="I22" s="101">
        <f>SUM(H10:H21,J10:J21,L10:L21)</f>
        <v>211</v>
      </c>
      <c r="J22" s="102"/>
      <c r="K22" s="80" t="s">
        <v>24</v>
      </c>
      <c r="L22" s="101">
        <f>SUM(I10:I21,K10:K21,M10:M21)</f>
        <v>180</v>
      </c>
      <c r="M22" s="102"/>
      <c r="N22" s="81">
        <f>SUM(N10:N21)</f>
        <v>391</v>
      </c>
    </row>
    <row r="23" spans="1:14" ht="15.75" thickTop="1">
      <c r="A23" s="16">
        <v>1</v>
      </c>
      <c r="B23" s="56" t="s">
        <v>35</v>
      </c>
      <c r="C23" s="18">
        <v>43893</v>
      </c>
      <c r="D23" s="17" t="s">
        <v>145</v>
      </c>
      <c r="E23" s="16" t="s">
        <v>146</v>
      </c>
      <c r="F23" s="28" t="s">
        <v>147</v>
      </c>
      <c r="G23" s="9">
        <v>11</v>
      </c>
      <c r="H23" s="59">
        <v>13</v>
      </c>
      <c r="I23" s="21">
        <v>9</v>
      </c>
      <c r="J23" s="10"/>
      <c r="K23" s="21"/>
      <c r="L23" s="10"/>
      <c r="M23" s="21"/>
      <c r="N23" s="90">
        <f>SUM(H23:M23)</f>
        <v>22</v>
      </c>
    </row>
    <row r="24" spans="1:14" ht="15.75" thickBot="1">
      <c r="A24" s="16">
        <v>2</v>
      </c>
      <c r="B24" s="56" t="s">
        <v>35</v>
      </c>
      <c r="C24" s="18">
        <v>43893</v>
      </c>
      <c r="D24" s="17" t="s">
        <v>145</v>
      </c>
      <c r="E24" s="16" t="s">
        <v>146</v>
      </c>
      <c r="F24" s="28" t="s">
        <v>147</v>
      </c>
      <c r="G24" s="11">
        <v>11</v>
      </c>
      <c r="H24" s="59">
        <v>17</v>
      </c>
      <c r="I24" s="21">
        <v>11</v>
      </c>
      <c r="J24" s="10"/>
      <c r="K24" s="21"/>
      <c r="L24" s="10"/>
      <c r="M24" s="21"/>
      <c r="N24" s="90">
        <f>SUM(H24:M24)</f>
        <v>28</v>
      </c>
    </row>
    <row r="25" spans="1:14" ht="16.5" thickTop="1" thickBot="1">
      <c r="A25" s="16"/>
      <c r="B25" s="56"/>
      <c r="C25" s="18"/>
      <c r="D25" s="15"/>
      <c r="E25" s="15"/>
      <c r="F25" s="15"/>
      <c r="G25" s="78" t="s">
        <v>6</v>
      </c>
      <c r="H25" s="79" t="s">
        <v>25</v>
      </c>
      <c r="I25" s="101">
        <f>SUM(H23:H24,J23:J24,L23:L24)</f>
        <v>30</v>
      </c>
      <c r="J25" s="102"/>
      <c r="K25" s="80" t="s">
        <v>24</v>
      </c>
      <c r="L25" s="101">
        <f>SUM(I23:I24,K23:K24,M23:M24)</f>
        <v>20</v>
      </c>
      <c r="M25" s="102"/>
      <c r="N25" s="81">
        <f>SUM(N23:N24)</f>
        <v>50</v>
      </c>
    </row>
    <row r="26" spans="1:14" ht="16.5" thickTop="1" thickBot="1">
      <c r="A26" s="15">
        <v>1</v>
      </c>
      <c r="B26" s="23" t="s">
        <v>22</v>
      </c>
      <c r="C26" s="18">
        <v>43893</v>
      </c>
      <c r="D26" s="17" t="s">
        <v>138</v>
      </c>
      <c r="E26" s="16" t="s">
        <v>136</v>
      </c>
      <c r="F26" s="27" t="s">
        <v>33</v>
      </c>
      <c r="G26" s="9">
        <v>14</v>
      </c>
      <c r="H26" s="31"/>
      <c r="I26" s="37"/>
      <c r="J26" s="10">
        <v>9</v>
      </c>
      <c r="K26" s="21">
        <v>12</v>
      </c>
      <c r="L26" s="31"/>
      <c r="M26" s="37"/>
      <c r="N26" s="90">
        <f>SUM(H26:M26)</f>
        <v>21</v>
      </c>
    </row>
    <row r="27" spans="1:14" ht="16.5" thickTop="1" thickBot="1">
      <c r="A27" s="15"/>
      <c r="B27" s="10" t="s">
        <v>28</v>
      </c>
      <c r="C27" s="15"/>
      <c r="D27" s="13"/>
      <c r="E27" s="15"/>
      <c r="F27" s="28"/>
      <c r="G27" s="32" t="s">
        <v>6</v>
      </c>
      <c r="H27" s="40" t="s">
        <v>25</v>
      </c>
      <c r="I27" s="103">
        <f>SUM(H26:H26,J26:J26,L26:L26)</f>
        <v>9</v>
      </c>
      <c r="J27" s="104">
        <f>SUM(J26:J26)</f>
        <v>9</v>
      </c>
      <c r="K27" s="41" t="s">
        <v>24</v>
      </c>
      <c r="L27" s="103">
        <f>SUM(I26:I26,K26:K26,M26:M26)</f>
        <v>12</v>
      </c>
      <c r="M27" s="104">
        <f>SUM(M26:M26)</f>
        <v>0</v>
      </c>
      <c r="N27" s="87">
        <f>SUM(N26:N26)</f>
        <v>21</v>
      </c>
    </row>
    <row r="28" spans="1:14" ht="15.75" thickTop="1">
      <c r="A28" s="15">
        <v>1</v>
      </c>
      <c r="B28" s="53" t="s">
        <v>13</v>
      </c>
      <c r="C28" s="13">
        <v>43904</v>
      </c>
      <c r="D28" s="13" t="s">
        <v>148</v>
      </c>
      <c r="E28" s="15" t="s">
        <v>65</v>
      </c>
      <c r="F28" s="28" t="s">
        <v>149</v>
      </c>
      <c r="G28" s="60" t="s">
        <v>150</v>
      </c>
      <c r="H28" s="75">
        <v>14</v>
      </c>
      <c r="I28" s="76">
        <v>10</v>
      </c>
      <c r="J28" s="31">
        <v>1</v>
      </c>
      <c r="K28" s="21"/>
      <c r="L28" s="31"/>
      <c r="M28" s="37"/>
      <c r="N28" s="90">
        <f t="shared" ref="N28:N34" si="1">SUM(H28:M28)</f>
        <v>25</v>
      </c>
    </row>
    <row r="29" spans="1:14">
      <c r="A29" s="15">
        <v>2</v>
      </c>
      <c r="B29" s="53" t="s">
        <v>13</v>
      </c>
      <c r="C29" s="13">
        <v>43905</v>
      </c>
      <c r="D29" s="13" t="s">
        <v>148</v>
      </c>
      <c r="E29" s="15" t="s">
        <v>65</v>
      </c>
      <c r="F29" s="28" t="s">
        <v>149</v>
      </c>
      <c r="G29" s="60" t="s">
        <v>151</v>
      </c>
      <c r="H29" s="10">
        <v>7</v>
      </c>
      <c r="I29" s="21">
        <v>14</v>
      </c>
      <c r="J29" s="10">
        <v>1</v>
      </c>
      <c r="K29" s="21">
        <v>3</v>
      </c>
      <c r="L29" s="10"/>
      <c r="M29" s="21"/>
      <c r="N29" s="90">
        <f t="shared" si="1"/>
        <v>25</v>
      </c>
    </row>
    <row r="30" spans="1:14">
      <c r="A30" s="15">
        <v>3</v>
      </c>
      <c r="B30" s="53" t="s">
        <v>13</v>
      </c>
      <c r="C30" s="13">
        <v>43905</v>
      </c>
      <c r="D30" s="13" t="s">
        <v>148</v>
      </c>
      <c r="E30" s="15" t="s">
        <v>65</v>
      </c>
      <c r="F30" s="28" t="s">
        <v>149</v>
      </c>
      <c r="G30" s="60" t="s">
        <v>152</v>
      </c>
      <c r="H30" s="10">
        <v>17</v>
      </c>
      <c r="I30" s="21">
        <v>7</v>
      </c>
      <c r="J30" s="10">
        <v>1</v>
      </c>
      <c r="K30" s="21"/>
      <c r="L30" s="10"/>
      <c r="M30" s="21"/>
      <c r="N30" s="90">
        <f t="shared" si="1"/>
        <v>25</v>
      </c>
    </row>
    <row r="31" spans="1:14">
      <c r="A31" s="15">
        <v>4</v>
      </c>
      <c r="B31" s="53" t="s">
        <v>13</v>
      </c>
      <c r="C31" s="13">
        <v>43905</v>
      </c>
      <c r="D31" s="13" t="s">
        <v>148</v>
      </c>
      <c r="E31" s="15" t="s">
        <v>65</v>
      </c>
      <c r="F31" s="28" t="s">
        <v>149</v>
      </c>
      <c r="G31" s="60" t="s">
        <v>153</v>
      </c>
      <c r="H31" s="10">
        <v>12</v>
      </c>
      <c r="I31" s="21">
        <v>8</v>
      </c>
      <c r="J31" s="10"/>
      <c r="K31" s="21">
        <v>1</v>
      </c>
      <c r="L31" s="10"/>
      <c r="M31" s="21"/>
      <c r="N31" s="90">
        <f t="shared" si="1"/>
        <v>21</v>
      </c>
    </row>
    <row r="32" spans="1:14">
      <c r="A32" s="15">
        <v>5</v>
      </c>
      <c r="B32" s="53" t="s">
        <v>13</v>
      </c>
      <c r="C32" s="13">
        <v>43905</v>
      </c>
      <c r="D32" s="13" t="s">
        <v>148</v>
      </c>
      <c r="E32" s="15" t="s">
        <v>65</v>
      </c>
      <c r="F32" s="28" t="s">
        <v>149</v>
      </c>
      <c r="G32" s="60" t="s">
        <v>151</v>
      </c>
      <c r="H32" s="10">
        <v>5</v>
      </c>
      <c r="I32" s="21">
        <v>8</v>
      </c>
      <c r="J32" s="10">
        <v>2</v>
      </c>
      <c r="K32" s="21">
        <v>2</v>
      </c>
      <c r="L32" s="10"/>
      <c r="M32" s="21"/>
      <c r="N32" s="90">
        <f t="shared" si="1"/>
        <v>17</v>
      </c>
    </row>
    <row r="33" spans="1:14">
      <c r="A33" s="15">
        <v>6</v>
      </c>
      <c r="B33" s="53" t="s">
        <v>13</v>
      </c>
      <c r="C33" s="13">
        <v>43905</v>
      </c>
      <c r="D33" s="13" t="s">
        <v>148</v>
      </c>
      <c r="E33" s="15" t="s">
        <v>65</v>
      </c>
      <c r="F33" s="28" t="s">
        <v>149</v>
      </c>
      <c r="G33" s="60"/>
      <c r="H33" s="10" t="s">
        <v>154</v>
      </c>
      <c r="I33" s="21"/>
      <c r="J33" s="10"/>
      <c r="K33" s="21"/>
      <c r="L33" s="10">
        <v>2</v>
      </c>
      <c r="M33" s="21">
        <v>7</v>
      </c>
      <c r="N33" s="90">
        <f t="shared" si="1"/>
        <v>9</v>
      </c>
    </row>
    <row r="34" spans="1:14" ht="15.75" thickBot="1">
      <c r="A34" s="15">
        <v>7</v>
      </c>
      <c r="B34" s="53" t="s">
        <v>13</v>
      </c>
      <c r="C34" s="13">
        <v>43906</v>
      </c>
      <c r="D34" s="13" t="s">
        <v>148</v>
      </c>
      <c r="E34" s="15" t="s">
        <v>65</v>
      </c>
      <c r="F34" s="28" t="s">
        <v>149</v>
      </c>
      <c r="G34" s="61"/>
      <c r="H34" s="10" t="s">
        <v>155</v>
      </c>
      <c r="I34" s="21">
        <v>3</v>
      </c>
      <c r="J34" s="10">
        <v>3</v>
      </c>
      <c r="K34" s="21">
        <v>1</v>
      </c>
      <c r="L34" s="10"/>
      <c r="M34" s="21"/>
      <c r="N34" s="90">
        <f t="shared" si="1"/>
        <v>7</v>
      </c>
    </row>
    <row r="35" spans="1:14" ht="16.5" thickTop="1" thickBot="1">
      <c r="A35" s="15"/>
      <c r="B35" s="10" t="s">
        <v>28</v>
      </c>
      <c r="C35" s="15"/>
      <c r="D35" s="13"/>
      <c r="E35" s="15"/>
      <c r="F35" s="28"/>
      <c r="G35" s="32" t="s">
        <v>6</v>
      </c>
      <c r="H35" s="40" t="s">
        <v>25</v>
      </c>
      <c r="I35" s="103">
        <f>SUM(H28:H34,J28:J34,L28:L34)</f>
        <v>65</v>
      </c>
      <c r="J35" s="104">
        <f>SUM(J27:J27)</f>
        <v>9</v>
      </c>
      <c r="K35" s="41" t="s">
        <v>24</v>
      </c>
      <c r="L35" s="103">
        <f>SUM(I28:I34,K28:K34,M28:M34)</f>
        <v>64</v>
      </c>
      <c r="M35" s="104">
        <f>SUM(M27:M27)</f>
        <v>0</v>
      </c>
      <c r="N35" s="87">
        <f>SUM(N28:N34)</f>
        <v>129</v>
      </c>
    </row>
    <row r="36" spans="1:14" ht="15.75" thickTop="1">
      <c r="A36" s="15">
        <v>1</v>
      </c>
      <c r="B36" s="23" t="s">
        <v>12</v>
      </c>
      <c r="C36" s="14">
        <v>43894</v>
      </c>
      <c r="D36" s="13" t="s">
        <v>32</v>
      </c>
      <c r="E36" s="15" t="s">
        <v>156</v>
      </c>
      <c r="F36" s="28" t="s">
        <v>157</v>
      </c>
      <c r="G36" s="9">
        <v>6</v>
      </c>
      <c r="H36" s="75">
        <v>14</v>
      </c>
      <c r="I36" s="76">
        <v>8</v>
      </c>
      <c r="J36" s="31"/>
      <c r="K36" s="21"/>
      <c r="L36" s="31"/>
      <c r="M36" s="37"/>
      <c r="N36" s="90">
        <f t="shared" ref="N36:N43" si="2">SUM(H36:M36)</f>
        <v>22</v>
      </c>
    </row>
    <row r="37" spans="1:14">
      <c r="A37" s="15">
        <v>2</v>
      </c>
      <c r="B37" s="23" t="s">
        <v>12</v>
      </c>
      <c r="C37" s="14">
        <v>43894</v>
      </c>
      <c r="D37" s="13" t="s">
        <v>32</v>
      </c>
      <c r="E37" s="15" t="s">
        <v>156</v>
      </c>
      <c r="F37" s="28" t="s">
        <v>157</v>
      </c>
      <c r="G37" s="9">
        <v>7</v>
      </c>
      <c r="H37" s="10">
        <v>9</v>
      </c>
      <c r="I37" s="21">
        <v>8</v>
      </c>
      <c r="J37" s="10"/>
      <c r="K37" s="21"/>
      <c r="L37" s="10"/>
      <c r="M37" s="21"/>
      <c r="N37" s="90">
        <f t="shared" si="2"/>
        <v>17</v>
      </c>
    </row>
    <row r="38" spans="1:14">
      <c r="A38" s="15">
        <v>3</v>
      </c>
      <c r="B38" s="23" t="s">
        <v>12</v>
      </c>
      <c r="C38" s="14">
        <v>43894</v>
      </c>
      <c r="D38" s="13" t="s">
        <v>32</v>
      </c>
      <c r="E38" s="15" t="s">
        <v>156</v>
      </c>
      <c r="F38" s="28" t="s">
        <v>157</v>
      </c>
      <c r="G38" s="9">
        <v>8</v>
      </c>
      <c r="H38" s="10">
        <v>10</v>
      </c>
      <c r="I38" s="21">
        <v>13</v>
      </c>
      <c r="J38" s="10"/>
      <c r="K38" s="21"/>
      <c r="L38" s="10"/>
      <c r="M38" s="21"/>
      <c r="N38" s="90">
        <f t="shared" si="2"/>
        <v>23</v>
      </c>
    </row>
    <row r="39" spans="1:14">
      <c r="A39" s="15">
        <v>4</v>
      </c>
      <c r="B39" s="23" t="s">
        <v>12</v>
      </c>
      <c r="C39" s="14">
        <v>43894</v>
      </c>
      <c r="D39" s="13" t="s">
        <v>32</v>
      </c>
      <c r="E39" s="15" t="s">
        <v>156</v>
      </c>
      <c r="F39" s="28" t="s">
        <v>157</v>
      </c>
      <c r="G39" s="9">
        <v>9</v>
      </c>
      <c r="H39" s="10">
        <v>10</v>
      </c>
      <c r="I39" s="21">
        <v>18</v>
      </c>
      <c r="J39" s="10"/>
      <c r="K39" s="21"/>
      <c r="L39" s="10"/>
      <c r="M39" s="21"/>
      <c r="N39" s="90">
        <f t="shared" si="2"/>
        <v>28</v>
      </c>
    </row>
    <row r="40" spans="1:14">
      <c r="A40" s="15">
        <v>5</v>
      </c>
      <c r="B40" s="23" t="s">
        <v>12</v>
      </c>
      <c r="C40" s="14">
        <v>43894</v>
      </c>
      <c r="D40" s="13" t="s">
        <v>32</v>
      </c>
      <c r="E40" s="15" t="s">
        <v>156</v>
      </c>
      <c r="F40" s="28" t="s">
        <v>157</v>
      </c>
      <c r="G40" s="9">
        <v>10</v>
      </c>
      <c r="H40" s="59">
        <v>12</v>
      </c>
      <c r="I40" s="21">
        <v>10</v>
      </c>
      <c r="J40" s="10"/>
      <c r="K40" s="21"/>
      <c r="L40" s="10"/>
      <c r="M40" s="21"/>
      <c r="N40" s="90">
        <f t="shared" si="2"/>
        <v>22</v>
      </c>
    </row>
    <row r="41" spans="1:14">
      <c r="A41" s="15">
        <v>6</v>
      </c>
      <c r="B41" s="23" t="s">
        <v>12</v>
      </c>
      <c r="C41" s="14">
        <v>43894</v>
      </c>
      <c r="D41" s="13" t="s">
        <v>32</v>
      </c>
      <c r="E41" s="15" t="s">
        <v>156</v>
      </c>
      <c r="F41" s="28" t="s">
        <v>157</v>
      </c>
      <c r="G41" s="9">
        <v>11</v>
      </c>
      <c r="H41" s="59">
        <v>12</v>
      </c>
      <c r="I41" s="21">
        <v>17</v>
      </c>
      <c r="J41" s="10"/>
      <c r="K41" s="21"/>
      <c r="L41" s="10"/>
      <c r="M41" s="21"/>
      <c r="N41" s="90">
        <f t="shared" si="2"/>
        <v>29</v>
      </c>
    </row>
    <row r="42" spans="1:14">
      <c r="A42" s="15">
        <v>7</v>
      </c>
      <c r="B42" s="23" t="s">
        <v>12</v>
      </c>
      <c r="C42" s="14">
        <v>43896</v>
      </c>
      <c r="D42" s="13" t="s">
        <v>32</v>
      </c>
      <c r="E42" s="15" t="s">
        <v>158</v>
      </c>
      <c r="F42" s="28" t="s">
        <v>159</v>
      </c>
      <c r="G42" s="9">
        <v>5</v>
      </c>
      <c r="H42" s="59">
        <v>11</v>
      </c>
      <c r="I42" s="21">
        <v>11</v>
      </c>
      <c r="J42" s="10"/>
      <c r="K42" s="21"/>
      <c r="L42" s="10"/>
      <c r="M42" s="21"/>
      <c r="N42" s="90">
        <f t="shared" si="2"/>
        <v>22</v>
      </c>
    </row>
    <row r="43" spans="1:14" ht="15.75" thickBot="1">
      <c r="A43" s="15">
        <v>8</v>
      </c>
      <c r="B43" s="23" t="s">
        <v>12</v>
      </c>
      <c r="C43" s="14">
        <v>43896</v>
      </c>
      <c r="D43" s="13" t="s">
        <v>32</v>
      </c>
      <c r="E43" s="15" t="s">
        <v>158</v>
      </c>
      <c r="F43" s="28" t="s">
        <v>159</v>
      </c>
      <c r="G43" s="9">
        <v>4</v>
      </c>
      <c r="H43" s="59">
        <v>7</v>
      </c>
      <c r="I43" s="21">
        <v>10</v>
      </c>
      <c r="J43" s="10"/>
      <c r="K43" s="21"/>
      <c r="L43" s="10"/>
      <c r="M43" s="21"/>
      <c r="N43" s="90">
        <f t="shared" si="2"/>
        <v>17</v>
      </c>
    </row>
    <row r="44" spans="1:14" ht="16.5" thickTop="1" thickBot="1">
      <c r="A44" s="15"/>
      <c r="B44" s="10" t="s">
        <v>28</v>
      </c>
      <c r="C44" s="15"/>
      <c r="D44" s="15"/>
      <c r="E44" s="15"/>
      <c r="F44" s="28"/>
      <c r="G44" s="32" t="s">
        <v>6</v>
      </c>
      <c r="H44" s="40" t="s">
        <v>25</v>
      </c>
      <c r="I44" s="103">
        <f>SUM(H36:H43,J36:J43,L36:L43)</f>
        <v>85</v>
      </c>
      <c r="J44" s="104" t="e">
        <f>SUM(#REF!)</f>
        <v>#REF!</v>
      </c>
      <c r="K44" s="41" t="s">
        <v>24</v>
      </c>
      <c r="L44" s="103">
        <f>SUM(I36:I43,K36:K43,M36:M43)</f>
        <v>95</v>
      </c>
      <c r="M44" s="104" t="e">
        <f>SUM(#REF!)</f>
        <v>#REF!</v>
      </c>
      <c r="N44" s="87">
        <f>SUM(N36:N43)</f>
        <v>180</v>
      </c>
    </row>
    <row r="45" spans="1:14" ht="22.5" thickTop="1" thickBot="1">
      <c r="A45" t="s">
        <v>81</v>
      </c>
      <c r="B45" s="54"/>
      <c r="E45" s="12"/>
      <c r="F45" s="112" t="s">
        <v>21</v>
      </c>
      <c r="G45" s="113"/>
      <c r="H45" s="38">
        <f t="shared" ref="H45:M45" si="3">SUM(H10:H21,H23:H24,H26:H26,H28:H34,H36:H43)</f>
        <v>170</v>
      </c>
      <c r="I45" s="38">
        <f t="shared" si="3"/>
        <v>165</v>
      </c>
      <c r="J45" s="38">
        <f t="shared" si="3"/>
        <v>212</v>
      </c>
      <c r="K45" s="38">
        <f t="shared" si="3"/>
        <v>195</v>
      </c>
      <c r="L45" s="38">
        <f t="shared" si="3"/>
        <v>18</v>
      </c>
      <c r="M45" s="38">
        <f t="shared" si="3"/>
        <v>11</v>
      </c>
      <c r="N45" s="89">
        <f>SUM(N22,N25,N27,N35,N44)</f>
        <v>771</v>
      </c>
    </row>
    <row r="46" spans="1:14" ht="16.5" thickTop="1" thickBot="1">
      <c r="G46" s="3"/>
      <c r="H46" s="3"/>
      <c r="I46" s="3"/>
      <c r="J46" s="3"/>
      <c r="K46" s="3"/>
      <c r="L46" s="3"/>
    </row>
    <row r="47" spans="1:14" ht="16.5" thickTop="1" thickBot="1">
      <c r="B47" s="55"/>
      <c r="F47" s="12"/>
      <c r="G47" s="114" t="s">
        <v>10</v>
      </c>
      <c r="H47" s="115"/>
      <c r="I47" s="115"/>
      <c r="J47" s="115"/>
      <c r="K47" s="115"/>
      <c r="L47" s="116"/>
      <c r="M47" s="25"/>
      <c r="N47" s="94">
        <f>SUM(H45,J45,L45)</f>
        <v>400</v>
      </c>
    </row>
    <row r="48" spans="1:14" ht="16.5" thickTop="1" thickBot="1">
      <c r="B48" s="55"/>
      <c r="F48" s="12"/>
      <c r="G48" s="117" t="s">
        <v>11</v>
      </c>
      <c r="H48" s="118"/>
      <c r="I48" s="118"/>
      <c r="J48" s="118"/>
      <c r="K48" s="118"/>
      <c r="L48" s="119"/>
      <c r="M48" s="26"/>
      <c r="N48" s="95">
        <f>SUM(I45,K45,M45)</f>
        <v>371</v>
      </c>
    </row>
    <row r="49" ht="15.75" thickTop="1"/>
  </sheetData>
  <mergeCells count="30">
    <mergeCell ref="G47:L47"/>
    <mergeCell ref="G48:L48"/>
    <mergeCell ref="L22:M22"/>
    <mergeCell ref="A6:A7"/>
    <mergeCell ref="B6:B7"/>
    <mergeCell ref="C6:C7"/>
    <mergeCell ref="D6:D7"/>
    <mergeCell ref="E6:E7"/>
    <mergeCell ref="N6:N7"/>
    <mergeCell ref="B2:H2"/>
    <mergeCell ref="B3:H3"/>
    <mergeCell ref="B4:H4"/>
    <mergeCell ref="B5:H5"/>
    <mergeCell ref="F6:F7"/>
    <mergeCell ref="G6:G7"/>
    <mergeCell ref="H6:I6"/>
    <mergeCell ref="J6:K6"/>
    <mergeCell ref="L6:M6"/>
    <mergeCell ref="I9:J9"/>
    <mergeCell ref="L9:M9"/>
    <mergeCell ref="I22:J22"/>
    <mergeCell ref="I44:J44"/>
    <mergeCell ref="L44:M44"/>
    <mergeCell ref="F45:G45"/>
    <mergeCell ref="I25:J25"/>
    <mergeCell ref="L25:M25"/>
    <mergeCell ref="I27:J27"/>
    <mergeCell ref="L27:M27"/>
    <mergeCell ref="I35:J35"/>
    <mergeCell ref="L35:M35"/>
  </mergeCells>
  <hyperlinks>
    <hyperlink ref="H6" r:id="rId1" display="NIÑ@S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PC</cp:lastModifiedBy>
  <cp:lastPrinted>2020-02-10T15:40:54Z</cp:lastPrinted>
  <dcterms:created xsi:type="dcterms:W3CDTF">2019-03-11T20:25:07Z</dcterms:created>
  <dcterms:modified xsi:type="dcterms:W3CDTF">2020-05-04T15:53:17Z</dcterms:modified>
</cp:coreProperties>
</file>