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ZZ Base de Datos\"/>
    </mc:Choice>
  </mc:AlternateContent>
  <xr:revisionPtr revIDLastSave="0" documentId="13_ncr:1_{F97B04F6-D5E0-4729-B4B7-E8299B916F9D}" xr6:coauthVersionLast="45" xr6:coauthVersionMax="45" xr10:uidLastSave="{00000000-0000-0000-0000-000000000000}"/>
  <bookViews>
    <workbookView xWindow="-195" yWindow="45" windowWidth="12165" windowHeight="9360" firstSheet="3" activeTab="4" xr2:uid="{ADD395FF-4681-4437-B74C-BF1F778193AC}"/>
  </bookViews>
  <sheets>
    <sheet name="FORMATO" sheetId="2" r:id="rId1"/>
    <sheet name="3er trim 2018" sheetId="5" r:id="rId2"/>
    <sheet name="1er trimestre" sheetId="1" r:id="rId3"/>
    <sheet name="2o trimestre" sheetId="3" r:id="rId4"/>
    <sheet name="3er trimestre" sheetId="4" r:id="rId5"/>
  </sheets>
  <definedNames>
    <definedName name="_xlnm._FilterDatabase" localSheetId="3" hidden="1">'2o trimestre'!$A$5:$A$104</definedName>
    <definedName name="_xlnm.Print_Area" localSheetId="2">'1er trimestre'!$A$1:$N$142</definedName>
    <definedName name="_xlnm.Print_Area" localSheetId="3">'2o trimestre'!$A$1:$M$166</definedName>
    <definedName name="_xlnm.Print_Area" localSheetId="0">FORMATO!$A$1:$N$50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3" i="4" l="1"/>
  <c r="M84" i="4" s="1"/>
  <c r="H96" i="4" l="1"/>
  <c r="G96" i="4"/>
  <c r="M96" i="4"/>
  <c r="Q82" i="4"/>
  <c r="Q81" i="4"/>
  <c r="Q80" i="4"/>
  <c r="M86" i="4"/>
  <c r="M87" i="4"/>
  <c r="M88" i="4"/>
  <c r="M89" i="4"/>
  <c r="M90" i="4"/>
  <c r="I96" i="4"/>
  <c r="J96" i="4"/>
  <c r="K96" i="4"/>
  <c r="L96" i="4"/>
  <c r="M91" i="4" l="1"/>
  <c r="Q83" i="4" s="1"/>
  <c r="Q84" i="4" s="1"/>
  <c r="K91" i="4"/>
  <c r="H91" i="4"/>
  <c r="M85" i="4"/>
  <c r="L73" i="5"/>
  <c r="M73" i="5"/>
  <c r="L54" i="5"/>
  <c r="L30" i="5"/>
  <c r="M33" i="5" s="1"/>
  <c r="M32" i="5"/>
  <c r="M54" i="5"/>
  <c r="K73" i="5"/>
  <c r="J73" i="5"/>
  <c r="I73" i="5"/>
  <c r="H73" i="5"/>
  <c r="G73" i="5"/>
  <c r="M75" i="5" s="1"/>
  <c r="K72" i="5"/>
  <c r="H72" i="5"/>
  <c r="M71" i="5"/>
  <c r="M70" i="5"/>
  <c r="M72" i="5" s="1"/>
  <c r="M69" i="5"/>
  <c r="K69" i="5"/>
  <c r="H69" i="5"/>
  <c r="M68" i="5"/>
  <c r="M67" i="5"/>
  <c r="K67" i="5"/>
  <c r="H67" i="5"/>
  <c r="M66" i="5"/>
  <c r="M56" i="5"/>
  <c r="K54" i="5"/>
  <c r="J54" i="5"/>
  <c r="I54" i="5"/>
  <c r="H54" i="5"/>
  <c r="G54" i="5"/>
  <c r="M53" i="5"/>
  <c r="L53" i="5"/>
  <c r="K53" i="5"/>
  <c r="I53" i="5"/>
  <c r="H53" i="5"/>
  <c r="M52" i="5"/>
  <c r="M51" i="5"/>
  <c r="L50" i="5"/>
  <c r="K50" i="5"/>
  <c r="I50" i="5"/>
  <c r="H50" i="5"/>
  <c r="M49" i="5"/>
  <c r="M50" i="5" s="1"/>
  <c r="M48" i="5"/>
  <c r="K47" i="5"/>
  <c r="H47" i="5"/>
  <c r="M46" i="5"/>
  <c r="M45" i="5"/>
  <c r="M47" i="5" s="1"/>
  <c r="K44" i="5"/>
  <c r="H44" i="5"/>
  <c r="M43" i="5"/>
  <c r="M42" i="5"/>
  <c r="M44" i="5" s="1"/>
  <c r="K30" i="5"/>
  <c r="J30" i="5"/>
  <c r="I30" i="5"/>
  <c r="H30" i="5"/>
  <c r="G30" i="5"/>
  <c r="K29" i="5"/>
  <c r="I29" i="5"/>
  <c r="H29" i="5"/>
  <c r="M28" i="5"/>
  <c r="M27" i="5"/>
  <c r="M29" i="5" s="1"/>
  <c r="K26" i="5"/>
  <c r="I26" i="5"/>
  <c r="H26" i="5"/>
  <c r="M25" i="5"/>
  <c r="M24" i="5"/>
  <c r="M23" i="5"/>
  <c r="M22" i="5"/>
  <c r="K21" i="5"/>
  <c r="H21" i="5"/>
  <c r="M20" i="5"/>
  <c r="M21" i="5" s="1"/>
  <c r="M19" i="5"/>
  <c r="K19" i="5"/>
  <c r="H19" i="5"/>
  <c r="M18" i="5"/>
  <c r="L17" i="5"/>
  <c r="K17" i="5"/>
  <c r="I17" i="5"/>
  <c r="H17" i="5"/>
  <c r="M16" i="5"/>
  <c r="M17" i="5" s="1"/>
  <c r="M15" i="5"/>
  <c r="L14" i="5"/>
  <c r="L26" i="5" s="1"/>
  <c r="L29" i="5" s="1"/>
  <c r="K14" i="5"/>
  <c r="I14" i="5"/>
  <c r="H14" i="5"/>
  <c r="M13" i="5"/>
  <c r="M14" i="5" s="1"/>
  <c r="K12" i="5"/>
  <c r="H12" i="5"/>
  <c r="M11" i="5"/>
  <c r="M10" i="5"/>
  <c r="M12" i="5" s="1"/>
  <c r="K9" i="5"/>
  <c r="H9" i="5"/>
  <c r="M8" i="5"/>
  <c r="M9" i="5" s="1"/>
  <c r="M76" i="5" l="1"/>
  <c r="M57" i="5"/>
  <c r="M26" i="5"/>
  <c r="M30" i="5" s="1"/>
  <c r="M99" i="4" l="1"/>
  <c r="M98" i="4"/>
  <c r="K95" i="4"/>
  <c r="H95" i="4"/>
  <c r="K93" i="4"/>
  <c r="H93" i="4"/>
  <c r="K84" i="4"/>
  <c r="H84" i="4"/>
  <c r="K68" i="4" l="1"/>
  <c r="H68" i="4"/>
  <c r="L72" i="4"/>
  <c r="K72" i="4"/>
  <c r="J72" i="4"/>
  <c r="I72" i="4"/>
  <c r="G72" i="4"/>
  <c r="H72" i="4"/>
  <c r="K71" i="4"/>
  <c r="H71" i="4"/>
  <c r="M67" i="4"/>
  <c r="M66" i="4"/>
  <c r="M65" i="4"/>
  <c r="M59" i="4"/>
  <c r="M60" i="4"/>
  <c r="M61" i="4"/>
  <c r="M62" i="4"/>
  <c r="M63" i="4"/>
  <c r="M74" i="4" l="1"/>
  <c r="M75" i="4"/>
  <c r="I49" i="4"/>
  <c r="J49" i="4"/>
  <c r="K49" i="4"/>
  <c r="L49" i="4"/>
  <c r="H49" i="4"/>
  <c r="G49" i="4"/>
  <c r="K48" i="4"/>
  <c r="L48" i="4"/>
  <c r="H48" i="4"/>
  <c r="I48" i="4"/>
  <c r="M47" i="4"/>
  <c r="M48" i="4" s="1"/>
  <c r="K46" i="4"/>
  <c r="H46" i="4"/>
  <c r="M45" i="4"/>
  <c r="M44" i="4"/>
  <c r="M43" i="4"/>
  <c r="M42" i="4"/>
  <c r="M41" i="4"/>
  <c r="M40" i="4"/>
  <c r="M39" i="4"/>
  <c r="M38" i="4"/>
  <c r="M37" i="4"/>
  <c r="M36" i="4"/>
  <c r="M35" i="4"/>
  <c r="M34" i="4"/>
  <c r="K27" i="4"/>
  <c r="H27" i="4"/>
  <c r="K20" i="4"/>
  <c r="H20" i="4"/>
  <c r="K16" i="4"/>
  <c r="H16" i="4"/>
  <c r="H12" i="4"/>
  <c r="K10" i="4"/>
  <c r="H10" i="4"/>
  <c r="M51" i="4" l="1"/>
  <c r="M52" i="4"/>
  <c r="M94" i="4"/>
  <c r="L93" i="4"/>
  <c r="I93" i="4"/>
  <c r="M92" i="4"/>
  <c r="M82" i="4"/>
  <c r="L71" i="4"/>
  <c r="I71" i="4"/>
  <c r="M70" i="4"/>
  <c r="M69" i="4"/>
  <c r="M64" i="4"/>
  <c r="M68" i="4" s="1"/>
  <c r="L46" i="4"/>
  <c r="I46" i="4"/>
  <c r="M33" i="4"/>
  <c r="M32" i="4"/>
  <c r="M31" i="4"/>
  <c r="M30" i="4"/>
  <c r="M29" i="4"/>
  <c r="M28" i="4"/>
  <c r="M26" i="4"/>
  <c r="M25" i="4"/>
  <c r="M24" i="4"/>
  <c r="M23" i="4"/>
  <c r="M22" i="4"/>
  <c r="M21" i="4"/>
  <c r="L20" i="4"/>
  <c r="I20" i="4"/>
  <c r="M19" i="4"/>
  <c r="M18" i="4"/>
  <c r="M17" i="4"/>
  <c r="M15" i="4"/>
  <c r="M14" i="4"/>
  <c r="M13" i="4"/>
  <c r="K12" i="4"/>
  <c r="M11" i="4"/>
  <c r="M12" i="4" s="1"/>
  <c r="M9" i="4"/>
  <c r="M8" i="4"/>
  <c r="M7" i="4"/>
  <c r="M93" i="4" l="1"/>
  <c r="M46" i="4"/>
  <c r="M10" i="4"/>
  <c r="M16" i="4"/>
  <c r="M27" i="4"/>
  <c r="M20" i="4"/>
  <c r="M95" i="4"/>
  <c r="M71" i="4"/>
  <c r="M72" i="4" s="1"/>
  <c r="M163" i="3"/>
  <c r="M49" i="4" l="1"/>
  <c r="H129" i="3"/>
  <c r="H135" i="3"/>
  <c r="H143" i="3"/>
  <c r="H145" i="3"/>
  <c r="H158" i="3"/>
  <c r="H162" i="3"/>
  <c r="M166" i="3"/>
  <c r="M165" i="3"/>
  <c r="G163" i="3"/>
  <c r="H163" i="3"/>
  <c r="I163" i="3"/>
  <c r="J163" i="3"/>
  <c r="K163" i="3"/>
  <c r="L163" i="3"/>
  <c r="K143" i="3"/>
  <c r="M143" i="3"/>
  <c r="M142" i="3"/>
  <c r="M123" i="3"/>
  <c r="M158" i="3"/>
  <c r="M162" i="3"/>
  <c r="K162" i="3"/>
  <c r="K158" i="3"/>
  <c r="K145" i="3"/>
  <c r="K135" i="3"/>
  <c r="K129" i="3"/>
  <c r="K126" i="3"/>
  <c r="H126" i="3"/>
  <c r="K121" i="3"/>
  <c r="H121" i="3"/>
  <c r="M159" i="3"/>
  <c r="M160" i="3"/>
  <c r="M147" i="3"/>
  <c r="M148" i="3"/>
  <c r="M149" i="3"/>
  <c r="M150" i="3"/>
  <c r="M151" i="3"/>
  <c r="M152" i="3"/>
  <c r="M153" i="3"/>
  <c r="M154" i="3"/>
  <c r="M155" i="3"/>
  <c r="M156" i="3"/>
  <c r="M157" i="3"/>
  <c r="M132" i="3"/>
  <c r="M161" i="3"/>
  <c r="L158" i="3"/>
  <c r="I158" i="3"/>
  <c r="M146" i="3"/>
  <c r="L145" i="3"/>
  <c r="I145" i="3"/>
  <c r="M144" i="3"/>
  <c r="M145" i="3" s="1"/>
  <c r="M141" i="3"/>
  <c r="M140" i="3"/>
  <c r="M139" i="3"/>
  <c r="M138" i="3"/>
  <c r="M137" i="3"/>
  <c r="M136" i="3"/>
  <c r="L135" i="3"/>
  <c r="I135" i="3"/>
  <c r="M134" i="3"/>
  <c r="M133" i="3"/>
  <c r="M131" i="3"/>
  <c r="M135" i="3" s="1"/>
  <c r="M130" i="3"/>
  <c r="L129" i="3"/>
  <c r="I129" i="3"/>
  <c r="M128" i="3"/>
  <c r="M129" i="3" s="1"/>
  <c r="M127" i="3"/>
  <c r="M125" i="3"/>
  <c r="M124" i="3"/>
  <c r="M126" i="3" s="1"/>
  <c r="K123" i="3"/>
  <c r="H123" i="3"/>
  <c r="M122" i="3"/>
  <c r="M120" i="3"/>
  <c r="M119" i="3"/>
  <c r="M118" i="3"/>
  <c r="M117" i="3"/>
  <c r="M116" i="3"/>
  <c r="M121" i="3" s="1"/>
  <c r="M115" i="3"/>
  <c r="M114" i="3"/>
  <c r="L104" i="3" l="1"/>
  <c r="K104" i="3"/>
  <c r="J104" i="3"/>
  <c r="I104" i="3"/>
  <c r="H104" i="3"/>
  <c r="G104" i="3"/>
  <c r="K101" i="3"/>
  <c r="H101" i="3"/>
  <c r="K94" i="3"/>
  <c r="H94" i="3"/>
  <c r="H87" i="3"/>
  <c r="K82" i="3"/>
  <c r="H82" i="3"/>
  <c r="K77" i="3"/>
  <c r="H77" i="3"/>
  <c r="H70" i="3"/>
  <c r="H72" i="3"/>
  <c r="M79" i="3" l="1"/>
  <c r="M80" i="3"/>
  <c r="M81" i="3"/>
  <c r="K103" i="3"/>
  <c r="H103" i="3"/>
  <c r="M102" i="3"/>
  <c r="M103" i="3" s="1"/>
  <c r="L101" i="3"/>
  <c r="I101" i="3"/>
  <c r="M100" i="3"/>
  <c r="M99" i="3"/>
  <c r="L98" i="3"/>
  <c r="K98" i="3"/>
  <c r="I98" i="3"/>
  <c r="H98" i="3"/>
  <c r="M97" i="3"/>
  <c r="M96" i="3"/>
  <c r="M95" i="3"/>
  <c r="M93" i="3"/>
  <c r="M92" i="3"/>
  <c r="M91" i="3"/>
  <c r="M90" i="3"/>
  <c r="M89" i="3"/>
  <c r="M88" i="3"/>
  <c r="L87" i="3"/>
  <c r="K87" i="3"/>
  <c r="I87" i="3"/>
  <c r="M86" i="3"/>
  <c r="M85" i="3"/>
  <c r="M84" i="3"/>
  <c r="M83" i="3"/>
  <c r="L82" i="3"/>
  <c r="I82" i="3"/>
  <c r="M78" i="3"/>
  <c r="M76" i="3"/>
  <c r="M75" i="3"/>
  <c r="M74" i="3"/>
  <c r="M73" i="3"/>
  <c r="K72" i="3"/>
  <c r="M71" i="3"/>
  <c r="M72" i="3" s="1"/>
  <c r="K70" i="3"/>
  <c r="M69" i="3"/>
  <c r="M68" i="3"/>
  <c r="M67" i="3"/>
  <c r="M66" i="3"/>
  <c r="M65" i="3"/>
  <c r="M64" i="3"/>
  <c r="M63" i="3"/>
  <c r="M101" i="3" l="1"/>
  <c r="M94" i="3"/>
  <c r="M77" i="3"/>
  <c r="M82" i="3"/>
  <c r="M87" i="3"/>
  <c r="M98" i="3"/>
  <c r="M70" i="3"/>
  <c r="M107" i="3"/>
  <c r="M106" i="3"/>
  <c r="L53" i="3"/>
  <c r="K53" i="3"/>
  <c r="J53" i="3"/>
  <c r="I53" i="3"/>
  <c r="H53" i="3"/>
  <c r="G53" i="3"/>
  <c r="M104" i="3" l="1"/>
  <c r="M55" i="3"/>
  <c r="M56" i="3"/>
  <c r="K39" i="3"/>
  <c r="H39" i="3"/>
  <c r="K29" i="3"/>
  <c r="H29" i="3"/>
  <c r="K21" i="3"/>
  <c r="H21" i="3"/>
  <c r="M7" i="3"/>
  <c r="M8" i="3"/>
  <c r="M9" i="3"/>
  <c r="M10" i="3"/>
  <c r="M11" i="3"/>
  <c r="M12" i="3"/>
  <c r="M13" i="3"/>
  <c r="H14" i="3"/>
  <c r="K14" i="3"/>
  <c r="M15" i="3"/>
  <c r="M16" i="3" s="1"/>
  <c r="H16" i="3"/>
  <c r="K16" i="3"/>
  <c r="M34" i="3"/>
  <c r="M33" i="3"/>
  <c r="M32" i="3"/>
  <c r="M31" i="3"/>
  <c r="M18" i="3"/>
  <c r="M19" i="3"/>
  <c r="M20" i="3"/>
  <c r="K52" i="3"/>
  <c r="H52" i="3"/>
  <c r="M51" i="3"/>
  <c r="M52" i="3" s="1"/>
  <c r="L50" i="3"/>
  <c r="K50" i="3"/>
  <c r="I50" i="3"/>
  <c r="H50" i="3"/>
  <c r="M49" i="3"/>
  <c r="M48" i="3"/>
  <c r="M47" i="3"/>
  <c r="M46" i="3"/>
  <c r="M45" i="3"/>
  <c r="M44" i="3"/>
  <c r="L43" i="3"/>
  <c r="K43" i="3"/>
  <c r="I43" i="3"/>
  <c r="H43" i="3"/>
  <c r="M42" i="3"/>
  <c r="M41" i="3"/>
  <c r="M40" i="3"/>
  <c r="M38" i="3"/>
  <c r="M37" i="3"/>
  <c r="M36" i="3"/>
  <c r="M35" i="3"/>
  <c r="M30" i="3"/>
  <c r="L29" i="3"/>
  <c r="I29" i="3"/>
  <c r="M28" i="3"/>
  <c r="M27" i="3"/>
  <c r="M26" i="3"/>
  <c r="M25" i="3"/>
  <c r="L24" i="3"/>
  <c r="K24" i="3"/>
  <c r="I24" i="3"/>
  <c r="H24" i="3"/>
  <c r="M22" i="3"/>
  <c r="M24" i="3" s="1"/>
  <c r="M17" i="3"/>
  <c r="M39" i="3" l="1"/>
  <c r="M29" i="3"/>
  <c r="M21" i="3"/>
  <c r="M14" i="3"/>
  <c r="M50" i="3"/>
  <c r="M43" i="3"/>
  <c r="L14" i="1"/>
  <c r="L18" i="1"/>
  <c r="L21" i="1"/>
  <c r="L26" i="1"/>
  <c r="L32" i="1"/>
  <c r="L36" i="1"/>
  <c r="L43" i="1"/>
  <c r="I138" i="1"/>
  <c r="H138" i="1"/>
  <c r="I131" i="1"/>
  <c r="H131" i="1"/>
  <c r="I119" i="1"/>
  <c r="H119" i="1"/>
  <c r="M109" i="1"/>
  <c r="L109" i="1"/>
  <c r="I114" i="1"/>
  <c r="H114" i="1"/>
  <c r="H109" i="1"/>
  <c r="I21" i="1"/>
  <c r="M96" i="1"/>
  <c r="L96" i="1"/>
  <c r="K96" i="1"/>
  <c r="J96" i="1"/>
  <c r="I96" i="1"/>
  <c r="H96" i="1"/>
  <c r="L93" i="1"/>
  <c r="I93" i="1"/>
  <c r="L82" i="1"/>
  <c r="I82" i="1"/>
  <c r="L74" i="1"/>
  <c r="I74" i="1"/>
  <c r="L68" i="1"/>
  <c r="I68" i="1"/>
  <c r="N87" i="1"/>
  <c r="N88" i="1"/>
  <c r="L84" i="1"/>
  <c r="I84" i="1"/>
  <c r="I71" i="1"/>
  <c r="L71" i="1"/>
  <c r="N75" i="1"/>
  <c r="N76" i="1"/>
  <c r="N77" i="1"/>
  <c r="N78" i="1"/>
  <c r="N79" i="1"/>
  <c r="N72" i="1"/>
  <c r="N62" i="1"/>
  <c r="N63" i="1"/>
  <c r="N64" i="1"/>
  <c r="N65" i="1"/>
  <c r="N66" i="1"/>
  <c r="L95" i="1"/>
  <c r="I95" i="1"/>
  <c r="N94" i="1"/>
  <c r="N95" i="1" s="1"/>
  <c r="M93" i="1"/>
  <c r="J93" i="1"/>
  <c r="N92" i="1"/>
  <c r="N91" i="1"/>
  <c r="N90" i="1"/>
  <c r="N89" i="1"/>
  <c r="N86" i="1"/>
  <c r="N85" i="1"/>
  <c r="M84" i="1"/>
  <c r="J84" i="1"/>
  <c r="N83" i="1"/>
  <c r="N81" i="1"/>
  <c r="N80" i="1"/>
  <c r="M74" i="1"/>
  <c r="J74" i="1"/>
  <c r="N73" i="1"/>
  <c r="M71" i="1"/>
  <c r="J71" i="1"/>
  <c r="N69" i="1"/>
  <c r="N71" i="1" s="1"/>
  <c r="N67" i="1"/>
  <c r="L61" i="1"/>
  <c r="I61" i="1"/>
  <c r="N60" i="1"/>
  <c r="N61" i="1" s="1"/>
  <c r="L59" i="1"/>
  <c r="I59" i="1"/>
  <c r="N58" i="1"/>
  <c r="N57" i="1"/>
  <c r="L46" i="2"/>
  <c r="K46" i="2"/>
  <c r="J46" i="2"/>
  <c r="I46" i="2"/>
  <c r="H46" i="2"/>
  <c r="G46" i="2"/>
  <c r="K45" i="2"/>
  <c r="H45" i="2"/>
  <c r="M44" i="2"/>
  <c r="M45" i="2" s="1"/>
  <c r="L43" i="2"/>
  <c r="K43" i="2"/>
  <c r="I43" i="2"/>
  <c r="H43" i="2"/>
  <c r="M42" i="2"/>
  <c r="M41" i="2"/>
  <c r="M40" i="2"/>
  <c r="M39" i="2"/>
  <c r="M38" i="2"/>
  <c r="M37" i="2"/>
  <c r="L36" i="2"/>
  <c r="K36" i="2"/>
  <c r="I36" i="2"/>
  <c r="H36" i="2"/>
  <c r="M35" i="2"/>
  <c r="M34" i="2"/>
  <c r="M33" i="2"/>
  <c r="K32" i="2"/>
  <c r="H32" i="2"/>
  <c r="M31" i="2"/>
  <c r="M30" i="2"/>
  <c r="M29" i="2"/>
  <c r="M28" i="2"/>
  <c r="M27" i="2"/>
  <c r="L26" i="2"/>
  <c r="K26" i="2"/>
  <c r="I26" i="2"/>
  <c r="H26" i="2"/>
  <c r="M25" i="2"/>
  <c r="M24" i="2"/>
  <c r="M23" i="2"/>
  <c r="M22" i="2"/>
  <c r="L21" i="2"/>
  <c r="K21" i="2"/>
  <c r="I21" i="2"/>
  <c r="H21" i="2"/>
  <c r="M19" i="2"/>
  <c r="M21" i="2" s="1"/>
  <c r="K18" i="2"/>
  <c r="H18" i="2"/>
  <c r="M17" i="2"/>
  <c r="M18" i="2" s="1"/>
  <c r="K16" i="2"/>
  <c r="H16" i="2"/>
  <c r="M15" i="2"/>
  <c r="M16" i="2" s="1"/>
  <c r="K14" i="2"/>
  <c r="H14" i="2"/>
  <c r="M13" i="2"/>
  <c r="M12" i="2"/>
  <c r="M11" i="2"/>
  <c r="M10" i="2"/>
  <c r="M9" i="2"/>
  <c r="M8" i="2"/>
  <c r="M7" i="2"/>
  <c r="H46" i="1"/>
  <c r="I46" i="1"/>
  <c r="J46" i="1"/>
  <c r="K46" i="1"/>
  <c r="L46" i="1"/>
  <c r="M46" i="1"/>
  <c r="N7" i="1"/>
  <c r="N15" i="1"/>
  <c r="N16" i="1" s="1"/>
  <c r="I16" i="1"/>
  <c r="L16" i="1"/>
  <c r="N33" i="1"/>
  <c r="N34" i="1"/>
  <c r="N35" i="1"/>
  <c r="I36" i="1"/>
  <c r="J36" i="1"/>
  <c r="M36" i="1"/>
  <c r="N23" i="1"/>
  <c r="N24" i="1"/>
  <c r="N25" i="1"/>
  <c r="N9" i="1"/>
  <c r="N10" i="1"/>
  <c r="N11" i="1"/>
  <c r="N12" i="1"/>
  <c r="N13" i="1"/>
  <c r="N38" i="1"/>
  <c r="N39" i="1"/>
  <c r="N40" i="1"/>
  <c r="N41" i="1"/>
  <c r="N42" i="1"/>
  <c r="I45" i="1"/>
  <c r="I43" i="1"/>
  <c r="L45" i="1"/>
  <c r="I32" i="1"/>
  <c r="I26" i="1"/>
  <c r="I18" i="1"/>
  <c r="I14" i="1"/>
  <c r="N28" i="1"/>
  <c r="N29" i="1"/>
  <c r="N30" i="1"/>
  <c r="N31" i="1"/>
  <c r="N27" i="1"/>
  <c r="N44" i="1"/>
  <c r="M43" i="1"/>
  <c r="J43" i="1"/>
  <c r="N37" i="1"/>
  <c r="M26" i="1"/>
  <c r="J26" i="1"/>
  <c r="N22" i="1"/>
  <c r="M21" i="1"/>
  <c r="J21" i="1"/>
  <c r="N19" i="1"/>
  <c r="N21" i="1" s="1"/>
  <c r="N17" i="1"/>
  <c r="N8" i="1"/>
  <c r="M138" i="1"/>
  <c r="L138" i="1"/>
  <c r="K138" i="1"/>
  <c r="J138" i="1"/>
  <c r="N137" i="1"/>
  <c r="N136" i="1"/>
  <c r="N135" i="1"/>
  <c r="N134" i="1"/>
  <c r="N133" i="1"/>
  <c r="N132" i="1"/>
  <c r="M131" i="1"/>
  <c r="L131" i="1"/>
  <c r="K131" i="1"/>
  <c r="J131" i="1"/>
  <c r="N130" i="1"/>
  <c r="N129" i="1"/>
  <c r="N128" i="1"/>
  <c r="N127" i="1"/>
  <c r="N126" i="1"/>
  <c r="N125" i="1"/>
  <c r="N124" i="1"/>
  <c r="N123" i="1"/>
  <c r="M122" i="1"/>
  <c r="L122" i="1"/>
  <c r="K122" i="1"/>
  <c r="J122" i="1"/>
  <c r="I122" i="1"/>
  <c r="H122" i="1"/>
  <c r="N120" i="1"/>
  <c r="N122" i="1" s="1"/>
  <c r="M119" i="1"/>
  <c r="L119" i="1"/>
  <c r="K119" i="1"/>
  <c r="J119" i="1"/>
  <c r="N118" i="1"/>
  <c r="N117" i="1"/>
  <c r="N116" i="1"/>
  <c r="N115" i="1"/>
  <c r="M114" i="1"/>
  <c r="L114" i="1"/>
  <c r="K114" i="1"/>
  <c r="J114" i="1"/>
  <c r="N113" i="1"/>
  <c r="N112" i="1"/>
  <c r="N111" i="1"/>
  <c r="N110" i="1"/>
  <c r="K109" i="1"/>
  <c r="J109" i="1"/>
  <c r="I109" i="1"/>
  <c r="N107" i="1"/>
  <c r="N109" i="1" s="1"/>
  <c r="M53" i="3" l="1"/>
  <c r="N49" i="1"/>
  <c r="N98" i="1"/>
  <c r="N68" i="1"/>
  <c r="N82" i="1"/>
  <c r="N74" i="1"/>
  <c r="N99" i="1"/>
  <c r="N36" i="1"/>
  <c r="N84" i="1"/>
  <c r="N93" i="1"/>
  <c r="N59" i="1"/>
  <c r="N14" i="1"/>
  <c r="M49" i="2"/>
  <c r="M36" i="2"/>
  <c r="M14" i="2"/>
  <c r="M32" i="2"/>
  <c r="M26" i="2"/>
  <c r="M43" i="2"/>
  <c r="M48" i="2"/>
  <c r="N26" i="1"/>
  <c r="N18" i="1"/>
  <c r="N32" i="1"/>
  <c r="L139" i="1"/>
  <c r="N43" i="1"/>
  <c r="H139" i="1"/>
  <c r="N45" i="1"/>
  <c r="N138" i="1"/>
  <c r="N119" i="1"/>
  <c r="J139" i="1"/>
  <c r="K139" i="1"/>
  <c r="N114" i="1"/>
  <c r="N131" i="1"/>
  <c r="I139" i="1"/>
  <c r="M139" i="1"/>
  <c r="N96" i="1" l="1"/>
  <c r="N46" i="1"/>
  <c r="M46" i="2"/>
  <c r="N139" i="1"/>
  <c r="N48" i="1"/>
  <c r="N141" i="1"/>
  <c r="N142" i="1"/>
  <c r="I21" i="5"/>
  <c r="L21" i="5"/>
</calcChain>
</file>

<file path=xl/sharedStrings.xml><?xml version="1.0" encoding="utf-8"?>
<sst xmlns="http://schemas.openxmlformats.org/spreadsheetml/2006/main" count="1668" uniqueCount="285">
  <si>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</si>
  <si>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</si>
  <si>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</si>
  <si>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</si>
  <si>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</si>
  <si>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</si>
  <si>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</si>
  <si>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</si>
  <si>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</si>
  <si>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</si>
  <si>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</si>
  <si>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</si>
  <si>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ESI</t>
  </si>
  <si>
    <t>Qué es la ESI</t>
  </si>
  <si>
    <t>DIF</t>
  </si>
  <si>
    <t>Prevención del Embarazo</t>
  </si>
  <si>
    <t>PE</t>
  </si>
  <si>
    <t>30-60</t>
  </si>
  <si>
    <t>Prev. Trabajo Infantil</t>
  </si>
  <si>
    <t>TI</t>
  </si>
  <si>
    <t>Relaciones Interpersonales</t>
  </si>
  <si>
    <t>BT</t>
  </si>
  <si>
    <t>Los derechos de los niños</t>
  </si>
  <si>
    <t>PI</t>
  </si>
  <si>
    <t>10-17</t>
  </si>
  <si>
    <t>9-10</t>
  </si>
  <si>
    <t>11</t>
  </si>
  <si>
    <t>12</t>
  </si>
  <si>
    <t>5</t>
  </si>
  <si>
    <t>Manejo de las emociones</t>
  </si>
  <si>
    <t>AE</t>
  </si>
  <si>
    <t>6</t>
  </si>
  <si>
    <t>7</t>
  </si>
  <si>
    <t>8</t>
  </si>
  <si>
    <t>9</t>
  </si>
  <si>
    <t>10-11</t>
  </si>
  <si>
    <t>PROG.</t>
  </si>
  <si>
    <t>Valle de Banderas</t>
  </si>
  <si>
    <t>Prim américas unidas</t>
  </si>
  <si>
    <t xml:space="preserve">Prim Diego Rivera </t>
  </si>
  <si>
    <t>Prim Diego Rivera</t>
  </si>
  <si>
    <t xml:space="preserve">Jaime Torres Bodet </t>
  </si>
  <si>
    <t>Prim Vicente Guerrero</t>
  </si>
  <si>
    <t>JN Nuño de Guzmán</t>
  </si>
  <si>
    <t>Colomo</t>
  </si>
  <si>
    <t>Jarretaderas</t>
  </si>
  <si>
    <t>Altavela</t>
  </si>
  <si>
    <t>Valle Dorado</t>
  </si>
  <si>
    <t>San Vicente</t>
  </si>
  <si>
    <t>ADULTO</t>
  </si>
  <si>
    <t>ADOL.</t>
  </si>
  <si>
    <t>NIÑA/O</t>
  </si>
  <si>
    <t>TOTAL GENERAL</t>
  </si>
  <si>
    <t>PASNNA</t>
  </si>
  <si>
    <t>PA</t>
  </si>
  <si>
    <t>CR</t>
  </si>
  <si>
    <t>Programa Operativo Anual 2019</t>
  </si>
  <si>
    <t>MES: MARZO</t>
  </si>
  <si>
    <t>MES: ENERO</t>
  </si>
  <si>
    <t>24a semana compartiendo esfuerzos</t>
  </si>
  <si>
    <t>JN Manuel Ávila Camacho</t>
  </si>
  <si>
    <t>El Colomo</t>
  </si>
  <si>
    <t>Mitos y Realidades de las drogas</t>
  </si>
  <si>
    <t>Sec. Hermanos Serdán</t>
  </si>
  <si>
    <t>San José del Valle</t>
  </si>
  <si>
    <t>JN francisco Gabilondo Soler</t>
  </si>
  <si>
    <t>La Cruz de Huanacaxtle</t>
  </si>
  <si>
    <t>20-40</t>
  </si>
  <si>
    <t>JN José Ma. Pinozuárez</t>
  </si>
  <si>
    <t>M=</t>
  </si>
  <si>
    <t>H=</t>
  </si>
  <si>
    <t>Reconocimiento</t>
  </si>
  <si>
    <t>Prim. Francisco Javier Mina</t>
  </si>
  <si>
    <t>Punta de Mita</t>
  </si>
  <si>
    <t>Comunicación</t>
  </si>
  <si>
    <t>Relaciones interpersonales</t>
  </si>
  <si>
    <t>21-22</t>
  </si>
  <si>
    <t>Qué es la Explotación Sexual</t>
  </si>
  <si>
    <t>Prim. Alfredo V. Bonfil</t>
  </si>
  <si>
    <t>Santa Rosa Tapachula</t>
  </si>
  <si>
    <t>Prevención de abuso sexual</t>
  </si>
  <si>
    <t>Cuidados de los hijos</t>
  </si>
  <si>
    <t>JN Francisco Gabilondo Soler</t>
  </si>
  <si>
    <t>Prevención del Bulling</t>
  </si>
  <si>
    <t>JN Cuauhtémoc</t>
  </si>
  <si>
    <t>Bucerías</t>
  </si>
  <si>
    <t>1-31 ene 19</t>
  </si>
  <si>
    <t>Asesorías y Servicios</t>
  </si>
  <si>
    <t>18-60</t>
  </si>
  <si>
    <t xml:space="preserve">MES: </t>
  </si>
  <si>
    <t>MES: FEBRERO</t>
  </si>
  <si>
    <t>Derechos de los NNA</t>
  </si>
  <si>
    <t>Manejo de las Emociones</t>
  </si>
  <si>
    <t>Varias</t>
  </si>
  <si>
    <t>30-50</t>
  </si>
  <si>
    <t>Prim. Ignacio Allende</t>
  </si>
  <si>
    <t>Prim. Jaime Torres Bodet</t>
  </si>
  <si>
    <t>Prevención de Abuso sexual</t>
  </si>
  <si>
    <t>Plática Habilidades para la vida</t>
  </si>
  <si>
    <t>Prim. Vicente Guerrero</t>
  </si>
  <si>
    <t>Telesecundaria Felipe Carrillo Puerto</t>
  </si>
  <si>
    <t>Responsabilidad en la crianza</t>
  </si>
  <si>
    <t>JN Josefa Ortiz de Domínguez</t>
  </si>
  <si>
    <t>Fracc. La Primavera San José</t>
  </si>
  <si>
    <t>11-15 feb 2019</t>
  </si>
  <si>
    <t>Campamentos recreativos</t>
  </si>
  <si>
    <t>JN Federico Fröebel</t>
  </si>
  <si>
    <t>http://dif.bahiadebanderas.gob.mx/ARTICULO33/XXX/PAMAR/total%20mensual.xlsx</t>
  </si>
  <si>
    <t>LINK:</t>
  </si>
  <si>
    <t>Protocolos de actuación</t>
  </si>
  <si>
    <t>Consejo Técnico</t>
  </si>
  <si>
    <t>36-58</t>
  </si>
  <si>
    <t>Reunión Red de Difusores</t>
  </si>
  <si>
    <t>Centro DIF</t>
  </si>
  <si>
    <t>Límites y reglas</t>
  </si>
  <si>
    <t>Padres de Familia</t>
  </si>
  <si>
    <t>24-46</t>
  </si>
  <si>
    <t>JN Estefanía Castañeda</t>
  </si>
  <si>
    <t>Manejo de emociones</t>
  </si>
  <si>
    <t>Habilidades para la vida</t>
  </si>
  <si>
    <t>Sec. Gral. Nueva Creación</t>
  </si>
  <si>
    <t>Fracc. Valle Marlin</t>
  </si>
  <si>
    <t>Factores de Protección</t>
  </si>
  <si>
    <t>Colegio Bucerías</t>
  </si>
  <si>
    <t>37-62</t>
  </si>
  <si>
    <t>Conceptos Básicos sobre Adicciones</t>
  </si>
  <si>
    <t>*</t>
  </si>
  <si>
    <t>MES: ABRIL</t>
  </si>
  <si>
    <t>Prim. Diego Rivera</t>
  </si>
  <si>
    <t>3 ma 19</t>
  </si>
  <si>
    <t>Sana Convivencia Escolar</t>
  </si>
  <si>
    <t>Prim. Esteban Baca Calderón</t>
  </si>
  <si>
    <t>Fracc. Santa Fe</t>
  </si>
  <si>
    <t>9 a 10</t>
  </si>
  <si>
    <t>Función de teatro guiñol</t>
  </si>
  <si>
    <t>Relaciones entre padres e hijos</t>
  </si>
  <si>
    <t>10 a 42</t>
  </si>
  <si>
    <t>San José</t>
  </si>
  <si>
    <t>12 a 61</t>
  </si>
  <si>
    <t>Resolución de conflictos</t>
  </si>
  <si>
    <t>5 a 44</t>
  </si>
  <si>
    <t>JN José Ma. Pinosuárez</t>
  </si>
  <si>
    <t>25 a 44</t>
  </si>
  <si>
    <t>MES: MAYO</t>
  </si>
  <si>
    <t>1-31/05/2019</t>
  </si>
  <si>
    <t>Servicios otorgados</t>
  </si>
  <si>
    <t>Prim. Américas Unidas</t>
  </si>
  <si>
    <t>11 a 17</t>
  </si>
  <si>
    <t>Día Mundial Sin Tabaco</t>
  </si>
  <si>
    <t>Universidad del Valle</t>
  </si>
  <si>
    <t>20-54</t>
  </si>
  <si>
    <t>SERV.</t>
  </si>
  <si>
    <t>Prevención del Abuso sexual</t>
  </si>
  <si>
    <t>MES: JUNIO</t>
  </si>
  <si>
    <t>1-31/06/2019</t>
  </si>
  <si>
    <t>Pinta de juegos en escuela</t>
  </si>
  <si>
    <t>Prim. Independencia</t>
  </si>
  <si>
    <t xml:space="preserve"> San Vicente</t>
  </si>
  <si>
    <t>Capacitación</t>
  </si>
  <si>
    <t>¿Qué es la ESI?</t>
  </si>
  <si>
    <t>N/A</t>
  </si>
  <si>
    <t>Prim. Fernando Gamboa Berzunza</t>
  </si>
  <si>
    <t>San Juan de Abajo</t>
  </si>
  <si>
    <t>6 a 11</t>
  </si>
  <si>
    <t>14 a 37</t>
  </si>
  <si>
    <t>19 a 37</t>
  </si>
  <si>
    <t>Prevención del abuso sexual</t>
  </si>
  <si>
    <t>Prim. Emiliano Zapata</t>
  </si>
  <si>
    <t>San José del valle</t>
  </si>
  <si>
    <t>Sana Convivencia escolar</t>
  </si>
  <si>
    <t>Prim. José Ma. Morelos</t>
  </si>
  <si>
    <t>Sec. Hnos Serdán</t>
  </si>
  <si>
    <t>Jornada de la salud</t>
  </si>
  <si>
    <t>Prim. Juan Escutia</t>
  </si>
  <si>
    <t>Fernando Gamboa Berzunza</t>
  </si>
  <si>
    <t>8 a 60</t>
  </si>
  <si>
    <t>20 a 70</t>
  </si>
  <si>
    <t>Prim. Andrés González Sahagún</t>
  </si>
  <si>
    <t>6 a 49</t>
  </si>
  <si>
    <t>Campaña</t>
  </si>
  <si>
    <t xml:space="preserve">Prim. Andrés gonzález Sahagún </t>
  </si>
  <si>
    <t>28 a 62</t>
  </si>
  <si>
    <t>Pinta de huegos en cancha cívica</t>
  </si>
  <si>
    <t>9 a 39</t>
  </si>
  <si>
    <t>8 a 45</t>
  </si>
  <si>
    <t>19 a 28</t>
  </si>
  <si>
    <t>Día mundial contra la trata de personas</t>
  </si>
  <si>
    <t>CROC Mezcales</t>
  </si>
  <si>
    <t>19 a 60</t>
  </si>
  <si>
    <t>El Noviazgo Adolescente</t>
  </si>
  <si>
    <t>Derechos de la niñez</t>
  </si>
  <si>
    <t>6 a 12</t>
  </si>
  <si>
    <t>25 a 63</t>
  </si>
  <si>
    <t>20 a 65</t>
  </si>
  <si>
    <t>1/29-jul-19</t>
  </si>
  <si>
    <t>MES: JULIO</t>
  </si>
  <si>
    <t>Prevención de riesgos Psicosociales</t>
  </si>
  <si>
    <t>Promoción del Buen Trato</t>
  </si>
  <si>
    <t>Curso de verano</t>
  </si>
  <si>
    <t>MES: AGOSTO</t>
  </si>
  <si>
    <t>Derechos Sexuales, ITS, noviazgo y matrimonio</t>
  </si>
  <si>
    <t>20 a 27</t>
  </si>
  <si>
    <t>Autocuidados</t>
  </si>
  <si>
    <t>Conalep 311</t>
  </si>
  <si>
    <t>Comunicación Asetiva</t>
  </si>
  <si>
    <t>Centro cmunitario</t>
  </si>
  <si>
    <t>18 a 67</t>
  </si>
  <si>
    <t>MES: SEPTIEMBRE</t>
  </si>
  <si>
    <t>Sexualidad y relaciones intrafamiliares</t>
  </si>
  <si>
    <t>Telesecundaria Juan Escutia</t>
  </si>
  <si>
    <t>Las Lomas</t>
  </si>
  <si>
    <t>Entrada gratuita al cine</t>
  </si>
  <si>
    <t>Cristobal Colón, Adolfo López Mateos, Maximino Hdez, Ceveriano Ocegueda, Emilia Ortiz, Luis Castillo Ledón</t>
  </si>
  <si>
    <t>Bucerías, Mezcalitos, Mezcales, Palma Real, San Vicente</t>
  </si>
  <si>
    <t>Día internacional de la paz</t>
  </si>
  <si>
    <t>Primaria 20 de Noviembre</t>
  </si>
  <si>
    <t>Primaria Juan Escutia</t>
  </si>
  <si>
    <t>Primaria Esteban Baca Calderón</t>
  </si>
  <si>
    <t>Santa Fe</t>
  </si>
  <si>
    <t>Prevención de riesgos</t>
  </si>
  <si>
    <t>JN Niños Héroes</t>
  </si>
  <si>
    <t>Las lomas</t>
  </si>
  <si>
    <t>Recorrido</t>
  </si>
  <si>
    <t>Lago Real</t>
  </si>
  <si>
    <t>Programa Operativo Anual 2018</t>
  </si>
  <si>
    <t>MES: OCTUBRE</t>
  </si>
  <si>
    <t>ASESORIAS</t>
  </si>
  <si>
    <t>Prevención del embarazo</t>
  </si>
  <si>
    <t>15 a 17</t>
  </si>
  <si>
    <t>JN Esteban Baca Calderón</t>
  </si>
  <si>
    <t>Aguamilpa</t>
  </si>
  <si>
    <t>5 a 52</t>
  </si>
  <si>
    <t>Prim. América Inmortal</t>
  </si>
  <si>
    <t>CAM 12</t>
  </si>
  <si>
    <t>Prim Emiliano Zapata</t>
  </si>
  <si>
    <t>Los Sauces</t>
  </si>
  <si>
    <t>Acoso Escolar</t>
  </si>
  <si>
    <t>Prim Mariano Matamoros</t>
  </si>
  <si>
    <t>La Primavera</t>
  </si>
  <si>
    <t>Prevención de adicciones</t>
  </si>
  <si>
    <t>Prim. Mariano Matamoros</t>
  </si>
  <si>
    <t>22 a 26 oct</t>
  </si>
  <si>
    <t>Campamento Recreativo</t>
  </si>
  <si>
    <t>Primarias</t>
  </si>
  <si>
    <t>8 a 12</t>
  </si>
  <si>
    <t>Apego y amor</t>
  </si>
  <si>
    <t>18 a 50</t>
  </si>
  <si>
    <t>El buen trato</t>
  </si>
  <si>
    <t>Plaza El Colomo</t>
  </si>
  <si>
    <t>4 a 10</t>
  </si>
  <si>
    <t>28 a 57</t>
  </si>
  <si>
    <t>8 a 11</t>
  </si>
  <si>
    <t>¿Qué es el trabajo Infantil?</t>
  </si>
  <si>
    <t>MES: NOVIEMBRE</t>
  </si>
  <si>
    <t>Sexualidad para padres</t>
  </si>
  <si>
    <t>Sec. Hermanos Sedán</t>
  </si>
  <si>
    <t>28 a 65</t>
  </si>
  <si>
    <t xml:space="preserve">Sexualidad </t>
  </si>
  <si>
    <t>Prim. Guillermo Flores Magón</t>
  </si>
  <si>
    <t>El Coatante</t>
  </si>
  <si>
    <t>Derechos de los niños</t>
  </si>
  <si>
    <t>Nuevo Vallarta</t>
  </si>
  <si>
    <t>39 a 53</t>
  </si>
  <si>
    <t>Día de muertos</t>
  </si>
  <si>
    <t>16 a 57</t>
  </si>
  <si>
    <t>Semana nacional BT</t>
  </si>
  <si>
    <t>CAM 15</t>
  </si>
  <si>
    <t>21 a 80</t>
  </si>
  <si>
    <t>MES: DICIEMBRE</t>
  </si>
  <si>
    <t>Trabajo en el aula para docentes</t>
  </si>
  <si>
    <t>24 a 42</t>
  </si>
  <si>
    <t>Sec. 68 Ricardo Flores Magón</t>
  </si>
  <si>
    <t>La Misión</t>
  </si>
  <si>
    <t>12 a 15</t>
  </si>
  <si>
    <t>Comunicación efectiva</t>
  </si>
  <si>
    <t>JN Alfonso Reyes</t>
  </si>
  <si>
    <t>20 a 62</t>
  </si>
  <si>
    <t>JN Josefa Ortiz de Dominguez</t>
  </si>
  <si>
    <t>18 a 56</t>
  </si>
  <si>
    <t>ASESORÍAS</t>
  </si>
  <si>
    <t>Mural realizado para conmemorar el Día internacional de la paz</t>
  </si>
  <si>
    <t>3er trim 2018</t>
  </si>
  <si>
    <t>1er trime 2019</t>
  </si>
  <si>
    <t>2do trim 2019</t>
  </si>
  <si>
    <t>3er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</si>
</sst>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 applyNumberFormat="0" applyFill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wrapText="1"/>
    </xf>
    <xf numFmtId="44" fontId="0" fillId="0" borderId="0" xfId="1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0" fillId="0" borderId="7" xfId="0" applyBorder="1"/>
    <xf numFmtId="0" fontId="3" fillId="4" borderId="6" xfId="0" applyFont="1" applyFill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3" fillId="4" borderId="12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44" fontId="14" fillId="0" borderId="0" xfId="1" applyFont="1"/>
    <xf numFmtId="0" fontId="14" fillId="0" borderId="0" xfId="0" applyFont="1"/>
    <xf numFmtId="0" fontId="12" fillId="0" borderId="0" xfId="0" applyFont="1" applyAlignment="1">
      <alignment vertical="top" wrapText="1"/>
    </xf>
    <xf numFmtId="0" fontId="0" fillId="0" borderId="12" xfId="0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 wrapText="1"/>
    </xf>
    <xf numFmtId="0" fontId="3" fillId="4" borderId="21" xfId="0" applyFont="1" applyFill="1" applyBorder="1" applyAlignment="1">
      <alignment horizontal="center"/>
    </xf>
    <xf numFmtId="0" fontId="0" fillId="0" borderId="24" xfId="0" applyBorder="1"/>
    <xf numFmtId="15" fontId="0" fillId="0" borderId="23" xfId="0" applyNumberFormat="1" applyBorder="1"/>
    <xf numFmtId="15" fontId="0" fillId="0" borderId="23" xfId="0" applyNumberFormat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5" xfId="0" applyBorder="1"/>
    <xf numFmtId="15" fontId="0" fillId="0" borderId="25" xfId="0" applyNumberFormat="1" applyBorder="1"/>
    <xf numFmtId="15" fontId="0" fillId="0" borderId="25" xfId="0" applyNumberFormat="1" applyBorder="1" applyAlignment="1">
      <alignment horizontal="center"/>
    </xf>
    <xf numFmtId="0" fontId="10" fillId="4" borderId="26" xfId="2" applyFont="1" applyFill="1" applyBorder="1" applyAlignment="1">
      <alignment horizontal="center"/>
    </xf>
    <xf numFmtId="0" fontId="10" fillId="4" borderId="27" xfId="2" applyFont="1" applyFill="1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9" xfId="0" applyBorder="1"/>
    <xf numFmtId="0" fontId="0" fillId="0" borderId="28" xfId="0" applyBorder="1" applyAlignment="1">
      <alignment wrapText="1"/>
    </xf>
    <xf numFmtId="15" fontId="0" fillId="0" borderId="30" xfId="0" applyNumberFormat="1" applyBorder="1" applyAlignment="1">
      <alignment horizontal="center"/>
    </xf>
    <xf numFmtId="15" fontId="0" fillId="0" borderId="18" xfId="0" applyNumberFormat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3" borderId="17" xfId="0" applyFill="1" applyBorder="1"/>
    <xf numFmtId="0" fontId="0" fillId="5" borderId="10" xfId="0" applyFill="1" applyBorder="1" applyAlignment="1">
      <alignment horizontal="right" wrapText="1"/>
    </xf>
    <xf numFmtId="0" fontId="0" fillId="5" borderId="5" xfId="0" applyFill="1" applyBorder="1" applyAlignment="1">
      <alignment horizontal="right" wrapText="1"/>
    </xf>
    <xf numFmtId="0" fontId="0" fillId="5" borderId="9" xfId="0" applyFill="1" applyBorder="1"/>
    <xf numFmtId="0" fontId="0" fillId="5" borderId="11" xfId="0" applyFill="1" applyBorder="1"/>
    <xf numFmtId="0" fontId="3" fillId="5" borderId="38" xfId="0" applyFont="1" applyFill="1" applyBorder="1"/>
    <xf numFmtId="0" fontId="0" fillId="3" borderId="19" xfId="0" applyFill="1" applyBorder="1"/>
    <xf numFmtId="0" fontId="0" fillId="0" borderId="31" xfId="0" applyBorder="1" applyAlignment="1">
      <alignment horizontal="center"/>
    </xf>
    <xf numFmtId="15" fontId="0" fillId="0" borderId="29" xfId="0" applyNumberFormat="1" applyBorder="1" applyAlignment="1">
      <alignment horizontal="center"/>
    </xf>
    <xf numFmtId="0" fontId="0" fillId="0" borderId="43" xfId="0" applyBorder="1"/>
    <xf numFmtId="0" fontId="0" fillId="0" borderId="17" xfId="0" applyBorder="1"/>
    <xf numFmtId="0" fontId="0" fillId="0" borderId="37" xfId="0" applyBorder="1"/>
    <xf numFmtId="0" fontId="10" fillId="4" borderId="45" xfId="2" applyFont="1" applyFill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3" borderId="47" xfId="0" applyFill="1" applyBorder="1"/>
    <xf numFmtId="0" fontId="0" fillId="0" borderId="35" xfId="0" applyBorder="1"/>
    <xf numFmtId="0" fontId="0" fillId="3" borderId="12" xfId="0" applyFill="1" applyBorder="1" applyAlignment="1">
      <alignment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3" borderId="13" xfId="0" applyFill="1" applyBorder="1" applyAlignment="1">
      <alignment wrapText="1"/>
    </xf>
    <xf numFmtId="16" fontId="0" fillId="0" borderId="15" xfId="0" applyNumberFormat="1" applyBorder="1" applyAlignment="1">
      <alignment horizontal="center" wrapText="1"/>
    </xf>
    <xf numFmtId="0" fontId="0" fillId="0" borderId="30" xfId="0" applyBorder="1"/>
    <xf numFmtId="0" fontId="0" fillId="3" borderId="18" xfId="0" applyFill="1" applyBorder="1"/>
    <xf numFmtId="0" fontId="0" fillId="0" borderId="31" xfId="0" applyBorder="1"/>
    <xf numFmtId="0" fontId="10" fillId="4" borderId="48" xfId="2" applyFont="1" applyFill="1" applyBorder="1" applyAlignment="1">
      <alignment horizontal="center"/>
    </xf>
    <xf numFmtId="0" fontId="0" fillId="0" borderId="43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37" xfId="0" applyBorder="1" applyAlignment="1">
      <alignment wrapText="1"/>
    </xf>
    <xf numFmtId="0" fontId="0" fillId="3" borderId="49" xfId="0" applyFill="1" applyBorder="1"/>
    <xf numFmtId="0" fontId="0" fillId="3" borderId="50" xfId="0" applyFill="1" applyBorder="1"/>
    <xf numFmtId="0" fontId="0" fillId="3" borderId="36" xfId="0" applyFill="1" applyBorder="1"/>
    <xf numFmtId="0" fontId="0" fillId="3" borderId="51" xfId="0" applyFill="1" applyBorder="1"/>
    <xf numFmtId="0" fontId="3" fillId="5" borderId="40" xfId="0" applyFont="1" applyFill="1" applyBorder="1"/>
    <xf numFmtId="0" fontId="0" fillId="3" borderId="12" xfId="0" applyFill="1" applyBorder="1"/>
    <xf numFmtId="0" fontId="0" fillId="3" borderId="39" xfId="0" applyFill="1" applyBorder="1"/>
    <xf numFmtId="0" fontId="3" fillId="5" borderId="6" xfId="0" applyFont="1" applyFill="1" applyBorder="1"/>
    <xf numFmtId="15" fontId="15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3" fillId="5" borderId="39" xfId="0" applyFont="1" applyFill="1" applyBorder="1"/>
    <xf numFmtId="0" fontId="0" fillId="0" borderId="53" xfId="0" applyBorder="1"/>
    <xf numFmtId="0" fontId="0" fillId="0" borderId="54" xfId="0" applyBorder="1" applyAlignment="1">
      <alignment wrapText="1"/>
    </xf>
    <xf numFmtId="0" fontId="0" fillId="0" borderId="55" xfId="0" applyBorder="1"/>
    <xf numFmtId="0" fontId="0" fillId="0" borderId="52" xfId="0" applyBorder="1" applyAlignment="1">
      <alignment wrapText="1"/>
    </xf>
    <xf numFmtId="0" fontId="3" fillId="3" borderId="8" xfId="0" quotePrefix="1" applyFont="1" applyFill="1" applyBorder="1"/>
    <xf numFmtId="0" fontId="3" fillId="3" borderId="8" xfId="0" applyFont="1" applyFill="1" applyBorder="1"/>
    <xf numFmtId="0" fontId="0" fillId="0" borderId="56" xfId="0" applyBorder="1"/>
    <xf numFmtId="0" fontId="0" fillId="0" borderId="57" xfId="0" applyBorder="1" applyAlignment="1">
      <alignment wrapText="1"/>
    </xf>
    <xf numFmtId="0" fontId="0" fillId="0" borderId="58" xfId="0" applyBorder="1"/>
    <xf numFmtId="0" fontId="3" fillId="4" borderId="21" xfId="0" applyFon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0" fillId="3" borderId="39" xfId="0" applyFill="1" applyBorder="1" applyAlignment="1">
      <alignment horizontal="right"/>
    </xf>
    <xf numFmtId="0" fontId="3" fillId="5" borderId="39" xfId="0" applyFont="1" applyFill="1" applyBorder="1" applyAlignment="1">
      <alignment horizontal="right"/>
    </xf>
    <xf numFmtId="15" fontId="16" fillId="3" borderId="30" xfId="0" applyNumberFormat="1" applyFont="1" applyFill="1" applyBorder="1" applyAlignment="1">
      <alignment horizontal="center"/>
    </xf>
    <xf numFmtId="15" fontId="0" fillId="3" borderId="25" xfId="0" applyNumberFormat="1" applyFill="1" applyBorder="1" applyAlignment="1">
      <alignment horizontal="center"/>
    </xf>
    <xf numFmtId="15" fontId="0" fillId="3" borderId="25" xfId="0" applyNumberFormat="1" applyFill="1" applyBorder="1"/>
    <xf numFmtId="0" fontId="0" fillId="3" borderId="25" xfId="0" applyFill="1" applyBorder="1"/>
    <xf numFmtId="0" fontId="0" fillId="3" borderId="43" xfId="0" applyFill="1" applyBorder="1"/>
    <xf numFmtId="0" fontId="0" fillId="3" borderId="21" xfId="0" applyFill="1" applyBorder="1" applyAlignment="1">
      <alignment horizontal="center" wrapText="1"/>
    </xf>
    <xf numFmtId="0" fontId="0" fillId="3" borderId="46" xfId="0" applyFill="1" applyBorder="1"/>
    <xf numFmtId="0" fontId="0" fillId="3" borderId="43" xfId="0" applyFill="1" applyBorder="1" applyAlignment="1">
      <alignment wrapText="1"/>
    </xf>
    <xf numFmtId="0" fontId="0" fillId="3" borderId="30" xfId="0" applyFill="1" applyBorder="1"/>
    <xf numFmtId="0" fontId="0" fillId="3" borderId="32" xfId="0" applyFill="1" applyBorder="1" applyAlignment="1">
      <alignment wrapText="1"/>
    </xf>
    <xf numFmtId="0" fontId="3" fillId="3" borderId="21" xfId="0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/>
    <xf numFmtId="0" fontId="5" fillId="0" borderId="0" xfId="0" applyFont="1"/>
    <xf numFmtId="0" fontId="17" fillId="0" borderId="0" xfId="3"/>
    <xf numFmtId="0" fontId="3" fillId="0" borderId="0" xfId="0" applyFont="1" applyAlignment="1">
      <alignment horizontal="right"/>
    </xf>
    <xf numFmtId="17" fontId="0" fillId="0" borderId="12" xfId="0" applyNumberFormat="1" applyBorder="1" applyAlignment="1">
      <alignment horizontal="center" wrapText="1"/>
    </xf>
    <xf numFmtId="15" fontId="0" fillId="0" borderId="58" xfId="0" applyNumberForma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16" fontId="0" fillId="0" borderId="12" xfId="0" applyNumberFormat="1" applyBorder="1" applyAlignment="1">
      <alignment horizontal="center" wrapText="1"/>
    </xf>
    <xf numFmtId="15" fontId="0" fillId="0" borderId="23" xfId="0" applyNumberFormat="1" applyBorder="1" applyAlignment="1">
      <alignment horizontal="left"/>
    </xf>
    <xf numFmtId="15" fontId="0" fillId="0" borderId="58" xfId="0" applyNumberFormat="1" applyBorder="1" applyAlignment="1">
      <alignment horizontal="center"/>
    </xf>
    <xf numFmtId="15" fontId="0" fillId="0" borderId="0" xfId="0" applyNumberFormat="1" applyAlignment="1">
      <alignment horizontal="center"/>
    </xf>
    <xf numFmtId="0" fontId="10" fillId="4" borderId="0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/>
    </xf>
    <xf numFmtId="0" fontId="10" fillId="4" borderId="4" xfId="2" applyFont="1" applyFill="1" applyBorder="1" applyAlignment="1">
      <alignment horizontal="center"/>
    </xf>
    <xf numFmtId="0" fontId="10" fillId="4" borderId="24" xfId="2" applyFont="1" applyFill="1" applyBorder="1" applyAlignment="1">
      <alignment horizontal="center"/>
    </xf>
    <xf numFmtId="0" fontId="19" fillId="4" borderId="4" xfId="2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10" fillId="4" borderId="2" xfId="2" applyFont="1" applyFill="1" applyBorder="1" applyAlignment="1">
      <alignment horizontal="center" vertical="center"/>
    </xf>
    <xf numFmtId="0" fontId="10" fillId="4" borderId="22" xfId="2" applyFont="1" applyFill="1" applyBorder="1" applyAlignment="1">
      <alignment horizontal="center" vertical="center"/>
    </xf>
    <xf numFmtId="0" fontId="10" fillId="4" borderId="34" xfId="2" applyFont="1" applyFill="1" applyBorder="1" applyAlignment="1">
      <alignment horizontal="center"/>
    </xf>
    <xf numFmtId="0" fontId="10" fillId="4" borderId="41" xfId="2" applyFont="1" applyFill="1" applyBorder="1" applyAlignment="1">
      <alignment horizontal="center"/>
    </xf>
    <xf numFmtId="0" fontId="10" fillId="4" borderId="44" xfId="2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0" fillId="4" borderId="16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42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wrapText="1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20" name="1 Imagen">
          <a:extLst>
            <a:ext uri="{FF2B5EF4-FFF2-40B4-BE49-F238E27FC236}">
              <a16:creationId xmlns:a16="http://schemas.microsoft.com/office/drawing/2014/main" id="{B1C8474B-DEC1-4352-8CC8-8B186EE19D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8806E96C-55D3-43B6-85A9-6B577B7574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34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B361D68E-81E5-4F50-986F-5714828811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8277225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58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25B6C203-2AE0-4C58-A0BD-E440ED9E09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3639800"/>
          <a:ext cx="1231900" cy="5124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</xdr:colOff>
      <xdr:row>100</xdr:row>
      <xdr:rowOff>117656</xdr:rowOff>
    </xdr:from>
    <xdr:ext cx="1241425" cy="512455"/>
    <xdr:pic>
      <xdr:nvPicPr>
        <xdr:cNvPr id="9" name="1 Imagen">
          <a:extLst>
            <a:ext uri="{FF2B5EF4-FFF2-40B4-BE49-F238E27FC236}">
              <a16:creationId xmlns:a16="http://schemas.microsoft.com/office/drawing/2014/main" id="{6C231C16-A31C-4FC9-BEAA-F753244C4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619875" y="9328331"/>
          <a:ext cx="1241425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10" name="1 Imagen">
          <a:extLst>
            <a:ext uri="{FF2B5EF4-FFF2-40B4-BE49-F238E27FC236}">
              <a16:creationId xmlns:a16="http://schemas.microsoft.com/office/drawing/2014/main" id="{10086C3A-ABD6-46F1-8BA1-8CD32582A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50</xdr:row>
      <xdr:rowOff>114300</xdr:rowOff>
    </xdr:from>
    <xdr:ext cx="1231900" cy="512455"/>
    <xdr:pic>
      <xdr:nvPicPr>
        <xdr:cNvPr id="13" name="1 Imagen">
          <a:extLst>
            <a:ext uri="{FF2B5EF4-FFF2-40B4-BE49-F238E27FC236}">
              <a16:creationId xmlns:a16="http://schemas.microsoft.com/office/drawing/2014/main" id="{1752ACDF-8451-4EA2-8559-E9C4C5E528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00F1CCEA-5E59-489D-926B-DD5E605CDE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56</xdr:row>
      <xdr:rowOff>114300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2AD65FB-0003-4AC9-AF7C-1E45ACD732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107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44816EEC-0D7C-4089-A1E5-6288EB5514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4135100"/>
          <a:ext cx="1231900" cy="51245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054744F6-9581-43B1-A74C-D90F015C88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52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87678979-4406-4237-943A-9FE8501454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369695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75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27A85A96-872B-4B2C-9FC9-A3426B1E24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23993475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&#209;@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dif.bahiadebanderas.gob.mx/ARTICULO33/XXX/PAMAR/total%20mensual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D8D8B-7DE4-4640-B491-F36DDA763590}">
  <dimension ref="A1:O71"/>
  <sheetViews>
    <sheetView topLeftCell="A19" zoomScaleNormal="100" workbookViewId="0">
      <selection activeCell="D58" sqref="D58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.5703125" customWidth="1"/>
  </cols>
  <sheetData>
    <row r="1" spans="1:15" ht="22.5" customHeight="1" x14ac:dyDescent="0.35">
      <c r="A1" s="138" t="s">
        <v>0</v>
      </c>
      <c r="B1" s="138"/>
      <c r="C1" s="138"/>
      <c r="D1" s="138"/>
      <c r="E1" s="138"/>
      <c r="F1" s="138"/>
      <c r="G1" s="138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40" t="s">
        <v>56</v>
      </c>
      <c r="B3" s="140"/>
      <c r="C3" s="140"/>
      <c r="D3" s="140"/>
      <c r="E3" s="140"/>
      <c r="F3" s="140"/>
      <c r="G3" s="140"/>
      <c r="L3" s="16"/>
      <c r="M3" s="16"/>
      <c r="N3" s="13"/>
      <c r="O3" s="14"/>
    </row>
    <row r="4" spans="1:15" s="15" customFormat="1" ht="15.75" customHeight="1" thickBot="1" x14ac:dyDescent="0.3">
      <c r="A4" s="140" t="s">
        <v>89</v>
      </c>
      <c r="B4" s="140"/>
      <c r="C4" s="140"/>
      <c r="D4" s="140"/>
      <c r="E4" s="140"/>
      <c r="F4" s="140"/>
      <c r="G4" s="140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41" t="s">
        <v>36</v>
      </c>
      <c r="B5" s="141" t="s">
        <v>2</v>
      </c>
      <c r="C5" s="141" t="s">
        <v>3</v>
      </c>
      <c r="D5" s="141" t="s">
        <v>4</v>
      </c>
      <c r="E5" s="143" t="s">
        <v>7</v>
      </c>
      <c r="F5" s="141" t="s">
        <v>5</v>
      </c>
      <c r="G5" s="137" t="s">
        <v>51</v>
      </c>
      <c r="H5" s="137"/>
      <c r="I5" s="135" t="s">
        <v>50</v>
      </c>
      <c r="J5" s="136"/>
      <c r="K5" s="137" t="s">
        <v>49</v>
      </c>
      <c r="L5" s="137"/>
      <c r="M5" s="133" t="s">
        <v>6</v>
      </c>
    </row>
    <row r="6" spans="1:15" ht="16.5" thickTop="1" thickBot="1" x14ac:dyDescent="0.3">
      <c r="A6" s="142"/>
      <c r="B6" s="142"/>
      <c r="C6" s="142"/>
      <c r="D6" s="142"/>
      <c r="E6" s="144"/>
      <c r="F6" s="142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34"/>
    </row>
    <row r="7" spans="1:15" ht="19.5" customHeight="1" thickTop="1" x14ac:dyDescent="0.25">
      <c r="A7" s="94"/>
      <c r="B7" s="95"/>
      <c r="C7" s="96"/>
      <c r="D7" s="97"/>
      <c r="E7" s="98"/>
      <c r="F7" s="99"/>
      <c r="G7" s="100"/>
      <c r="H7" s="101"/>
      <c r="I7" s="102"/>
      <c r="J7" s="103"/>
      <c r="K7" s="100"/>
      <c r="L7" s="101"/>
      <c r="M7" s="104">
        <f t="shared" ref="M7:M13" si="0">SUM(G7:L7)</f>
        <v>0</v>
      </c>
    </row>
    <row r="8" spans="1:15" ht="19.5" customHeight="1" x14ac:dyDescent="0.25">
      <c r="A8" s="35" t="s">
        <v>12</v>
      </c>
      <c r="B8" s="29"/>
      <c r="C8" s="28"/>
      <c r="D8" s="27"/>
      <c r="E8" s="48"/>
      <c r="F8" s="20"/>
      <c r="G8" s="52"/>
      <c r="H8" s="65"/>
      <c r="I8" s="61"/>
      <c r="J8" s="37"/>
      <c r="K8" s="52"/>
      <c r="L8" s="65"/>
      <c r="M8" s="89">
        <f t="shared" si="0"/>
        <v>0</v>
      </c>
    </row>
    <row r="9" spans="1:15" ht="19.5" customHeight="1" x14ac:dyDescent="0.25">
      <c r="A9" s="35" t="s">
        <v>12</v>
      </c>
      <c r="B9" s="29"/>
      <c r="C9" s="28"/>
      <c r="D9" s="27"/>
      <c r="E9" s="48"/>
      <c r="F9" s="20"/>
      <c r="G9" s="19"/>
      <c r="H9" s="66"/>
      <c r="I9" s="19"/>
      <c r="J9" s="32"/>
      <c r="K9" s="53"/>
      <c r="L9" s="32"/>
      <c r="M9" s="89">
        <f t="shared" si="0"/>
        <v>0</v>
      </c>
    </row>
    <row r="10" spans="1:15" ht="19.5" customHeight="1" x14ac:dyDescent="0.25">
      <c r="A10" s="35" t="s">
        <v>12</v>
      </c>
      <c r="B10" s="29"/>
      <c r="C10" s="28"/>
      <c r="D10" s="27"/>
      <c r="E10" s="48"/>
      <c r="F10" s="20"/>
      <c r="G10" s="86"/>
      <c r="H10" s="87"/>
      <c r="I10" s="88"/>
      <c r="J10" s="38"/>
      <c r="K10" s="86"/>
      <c r="L10" s="87"/>
      <c r="M10" s="89">
        <f t="shared" si="0"/>
        <v>0</v>
      </c>
    </row>
    <row r="11" spans="1:15" ht="19.5" customHeight="1" x14ac:dyDescent="0.25">
      <c r="A11" s="35" t="s">
        <v>12</v>
      </c>
      <c r="B11" s="29"/>
      <c r="C11" s="23"/>
      <c r="D11" s="27"/>
      <c r="E11" s="48"/>
      <c r="F11" s="17"/>
      <c r="G11" s="19"/>
      <c r="H11" s="66"/>
      <c r="I11" s="19"/>
      <c r="J11" s="32"/>
      <c r="K11" s="53"/>
      <c r="L11" s="32"/>
      <c r="M11" s="89">
        <f t="shared" si="0"/>
        <v>0</v>
      </c>
    </row>
    <row r="12" spans="1:15" ht="19.5" customHeight="1" x14ac:dyDescent="0.25">
      <c r="A12" s="35" t="s">
        <v>12</v>
      </c>
      <c r="B12" s="29"/>
      <c r="C12" s="28"/>
      <c r="D12" s="27"/>
      <c r="E12" s="48"/>
      <c r="F12" s="20"/>
      <c r="G12" s="19"/>
      <c r="H12" s="66"/>
      <c r="I12" s="19"/>
      <c r="J12" s="32"/>
      <c r="K12" s="53"/>
      <c r="L12" s="32"/>
      <c r="M12" s="89">
        <f t="shared" si="0"/>
        <v>0</v>
      </c>
    </row>
    <row r="13" spans="1:15" ht="19.5" customHeight="1" thickBot="1" x14ac:dyDescent="0.3">
      <c r="A13" s="35" t="s">
        <v>12</v>
      </c>
      <c r="B13" s="29"/>
      <c r="C13" s="28"/>
      <c r="D13" s="27"/>
      <c r="E13" s="48"/>
      <c r="F13" s="20"/>
      <c r="G13" s="86"/>
      <c r="H13" s="87"/>
      <c r="I13" s="88"/>
      <c r="J13" s="38"/>
      <c r="K13" s="86"/>
      <c r="L13" s="87"/>
      <c r="M13" s="89">
        <f t="shared" si="0"/>
        <v>0</v>
      </c>
    </row>
    <row r="14" spans="1:15" ht="19.5" customHeight="1" thickTop="1" thickBot="1" x14ac:dyDescent="0.3">
      <c r="A14" s="19"/>
      <c r="B14" s="25"/>
      <c r="C14" s="25"/>
      <c r="D14" s="25"/>
      <c r="E14" s="49"/>
      <c r="F14" s="56" t="s">
        <v>6</v>
      </c>
      <c r="G14" s="85" t="s">
        <v>70</v>
      </c>
      <c r="H14" s="126">
        <f>SUM(G8:G13,I8:I13,K8:K13)</f>
        <v>0</v>
      </c>
      <c r="I14" s="127"/>
      <c r="J14" s="85" t="s">
        <v>69</v>
      </c>
      <c r="K14" s="126">
        <f>SUM(H8:H13,J8:J13,L8:L13)</f>
        <v>0</v>
      </c>
      <c r="L14" s="127"/>
      <c r="M14" s="90">
        <f>SUM(M8:M13)</f>
        <v>0</v>
      </c>
    </row>
    <row r="15" spans="1:15" ht="19.5" customHeight="1" thickTop="1" thickBot="1" x14ac:dyDescent="0.3">
      <c r="A15" s="36" t="s">
        <v>16</v>
      </c>
      <c r="B15" s="24"/>
      <c r="C15" s="23"/>
      <c r="D15" s="25"/>
      <c r="E15" s="49"/>
      <c r="F15" s="17"/>
      <c r="G15" s="52"/>
      <c r="H15" s="65"/>
      <c r="I15" s="61"/>
      <c r="J15" s="37"/>
      <c r="K15" s="52"/>
      <c r="L15" s="65"/>
      <c r="M15" s="91">
        <f t="shared" ref="M15:M44" si="1">SUM(G15:L15)</f>
        <v>0</v>
      </c>
    </row>
    <row r="16" spans="1:15" ht="19.5" customHeight="1" thickTop="1" thickBot="1" x14ac:dyDescent="0.3">
      <c r="A16" s="19"/>
      <c r="B16" s="25"/>
      <c r="C16" s="25"/>
      <c r="D16" s="25"/>
      <c r="E16" s="49"/>
      <c r="F16" s="56" t="s">
        <v>6</v>
      </c>
      <c r="G16" s="84" t="s">
        <v>70</v>
      </c>
      <c r="H16" s="126">
        <f>SUM(G15:G15,I15:I15,K15:K15)</f>
        <v>0</v>
      </c>
      <c r="I16" s="127"/>
      <c r="J16" s="85" t="s">
        <v>69</v>
      </c>
      <c r="K16" s="126">
        <f>SUM(H15:H15,J15:J15,L15:L15)</f>
        <v>0</v>
      </c>
      <c r="L16" s="127"/>
      <c r="M16" s="90">
        <f>SUM(M15:M15)</f>
        <v>0</v>
      </c>
    </row>
    <row r="17" spans="1:13" ht="19.5" customHeight="1" thickTop="1" thickBot="1" x14ac:dyDescent="0.3">
      <c r="A17" s="36" t="s">
        <v>23</v>
      </c>
      <c r="B17" s="24"/>
      <c r="C17" s="23"/>
      <c r="D17" s="25"/>
      <c r="E17" s="49"/>
      <c r="F17" s="17"/>
      <c r="G17" s="52"/>
      <c r="H17" s="65"/>
      <c r="I17" s="61"/>
      <c r="J17" s="37"/>
      <c r="K17" s="52"/>
      <c r="L17" s="65"/>
      <c r="M17" s="91">
        <f t="shared" si="1"/>
        <v>0</v>
      </c>
    </row>
    <row r="18" spans="1:13" ht="19.5" customHeight="1" thickTop="1" thickBot="1" x14ac:dyDescent="0.3">
      <c r="A18" s="19"/>
      <c r="B18" s="25"/>
      <c r="C18" s="25"/>
      <c r="D18" s="25"/>
      <c r="E18" s="49"/>
      <c r="F18" s="56" t="s">
        <v>6</v>
      </c>
      <c r="G18" s="84" t="s">
        <v>70</v>
      </c>
      <c r="H18" s="126">
        <f>SUM(G17:G17,I17:I17,K17:K17)</f>
        <v>0</v>
      </c>
      <c r="I18" s="127"/>
      <c r="J18" s="85" t="s">
        <v>69</v>
      </c>
      <c r="K18" s="126">
        <f>SUM(H17:H17,J17:J17,L17:L17)</f>
        <v>0</v>
      </c>
      <c r="L18" s="127"/>
      <c r="M18" s="90">
        <f>SUM(M17:M17)</f>
        <v>0</v>
      </c>
    </row>
    <row r="19" spans="1:13" ht="19.5" customHeight="1" thickTop="1" x14ac:dyDescent="0.25">
      <c r="A19" s="76" t="s">
        <v>53</v>
      </c>
      <c r="B19" s="24"/>
      <c r="C19" s="23"/>
      <c r="D19" s="25"/>
      <c r="E19" s="49"/>
      <c r="F19" s="17"/>
      <c r="G19" s="53"/>
      <c r="H19" s="66"/>
      <c r="I19" s="19"/>
      <c r="J19" s="32"/>
      <c r="K19" s="53"/>
      <c r="L19" s="66"/>
      <c r="M19" s="91">
        <f>SUM(G19:L19)</f>
        <v>0</v>
      </c>
    </row>
    <row r="20" spans="1:13" ht="19.5" customHeight="1" thickBot="1" x14ac:dyDescent="0.3">
      <c r="A20" s="36"/>
      <c r="B20" s="24"/>
      <c r="C20" s="23"/>
      <c r="D20" s="25"/>
      <c r="E20" s="49"/>
      <c r="F20" s="17"/>
      <c r="G20" s="53"/>
      <c r="H20" s="66"/>
      <c r="I20" s="19"/>
      <c r="J20" s="32"/>
      <c r="K20" s="53"/>
      <c r="L20" s="66"/>
      <c r="M20" s="91"/>
    </row>
    <row r="21" spans="1:13" ht="19.5" customHeight="1" thickTop="1" thickBot="1" x14ac:dyDescent="0.3">
      <c r="A21" s="19"/>
      <c r="B21" s="25"/>
      <c r="C21" s="25"/>
      <c r="D21" s="25"/>
      <c r="E21" s="49"/>
      <c r="F21" s="56" t="s">
        <v>6</v>
      </c>
      <c r="G21" s="84" t="s">
        <v>70</v>
      </c>
      <c r="H21" s="126">
        <f>SUM(G22:G25,I22:I25,K22:K25)</f>
        <v>0</v>
      </c>
      <c r="I21" s="127">
        <f>SUM(I19:I20)</f>
        <v>0</v>
      </c>
      <c r="J21" s="85" t="s">
        <v>69</v>
      </c>
      <c r="K21" s="126">
        <f>SUM(H19:H20,J19:J20,L19:L20)</f>
        <v>0</v>
      </c>
      <c r="L21" s="127">
        <f>SUM(L19:L20)</f>
        <v>0</v>
      </c>
      <c r="M21" s="90">
        <f>SUM(M19:M20)</f>
        <v>0</v>
      </c>
    </row>
    <row r="22" spans="1:13" ht="19.5" customHeight="1" thickTop="1" x14ac:dyDescent="0.25">
      <c r="A22" s="36" t="s">
        <v>30</v>
      </c>
      <c r="B22" s="24"/>
      <c r="C22" s="23"/>
      <c r="D22" s="25"/>
      <c r="E22" s="49"/>
      <c r="F22" s="17"/>
      <c r="G22" s="53"/>
      <c r="H22" s="66"/>
      <c r="I22" s="19"/>
      <c r="J22" s="32"/>
      <c r="K22" s="53"/>
      <c r="L22" s="66"/>
      <c r="M22" s="91">
        <f t="shared" si="1"/>
        <v>0</v>
      </c>
    </row>
    <row r="23" spans="1:13" ht="19.5" customHeight="1" x14ac:dyDescent="0.25">
      <c r="A23" s="36" t="s">
        <v>30</v>
      </c>
      <c r="B23" s="24"/>
      <c r="C23" s="23"/>
      <c r="D23" s="25"/>
      <c r="E23" s="49"/>
      <c r="F23" s="17"/>
      <c r="G23" s="53"/>
      <c r="H23" s="66"/>
      <c r="I23" s="19"/>
      <c r="J23" s="32"/>
      <c r="K23" s="53"/>
      <c r="L23" s="66"/>
      <c r="M23" s="91">
        <f t="shared" si="1"/>
        <v>0</v>
      </c>
    </row>
    <row r="24" spans="1:13" ht="19.5" customHeight="1" x14ac:dyDescent="0.25">
      <c r="A24" s="36" t="s">
        <v>30</v>
      </c>
      <c r="B24" s="24"/>
      <c r="C24" s="23"/>
      <c r="D24" s="25"/>
      <c r="E24" s="49"/>
      <c r="F24" s="17"/>
      <c r="G24" s="53"/>
      <c r="H24" s="66"/>
      <c r="I24" s="19"/>
      <c r="J24" s="32"/>
      <c r="K24" s="53"/>
      <c r="L24" s="66"/>
      <c r="M24" s="91">
        <f t="shared" si="1"/>
        <v>0</v>
      </c>
    </row>
    <row r="25" spans="1:13" ht="19.5" customHeight="1" thickBot="1" x14ac:dyDescent="0.3">
      <c r="A25" s="36" t="s">
        <v>30</v>
      </c>
      <c r="B25" s="24"/>
      <c r="C25" s="23"/>
      <c r="D25" s="25"/>
      <c r="E25" s="49"/>
      <c r="F25" s="17"/>
      <c r="G25" s="53"/>
      <c r="H25" s="66"/>
      <c r="I25" s="19"/>
      <c r="J25" s="32"/>
      <c r="K25" s="53"/>
      <c r="L25" s="66"/>
      <c r="M25" s="91">
        <f t="shared" si="1"/>
        <v>0</v>
      </c>
    </row>
    <row r="26" spans="1:13" ht="19.5" customHeight="1" thickTop="1" thickBot="1" x14ac:dyDescent="0.3">
      <c r="A26" s="19"/>
      <c r="B26" s="25"/>
      <c r="C26" s="25"/>
      <c r="D26" s="25"/>
      <c r="E26" s="49"/>
      <c r="F26" s="56" t="s">
        <v>6</v>
      </c>
      <c r="G26" s="84" t="s">
        <v>70</v>
      </c>
      <c r="H26" s="126">
        <f>SUM(G22:G25,I22:I25,K22:K25)</f>
        <v>0</v>
      </c>
      <c r="I26" s="127">
        <f>SUM(I22:I25)</f>
        <v>0</v>
      </c>
      <c r="J26" s="85" t="s">
        <v>69</v>
      </c>
      <c r="K26" s="126">
        <f>SUM(H22:H25,J22:J25,L22:L25)</f>
        <v>0</v>
      </c>
      <c r="L26" s="127">
        <f>SUM(L22:L25)</f>
        <v>0</v>
      </c>
      <c r="M26" s="90">
        <f>SUM(M22:M25)</f>
        <v>0</v>
      </c>
    </row>
    <row r="27" spans="1:13" ht="19.5" customHeight="1" thickTop="1" x14ac:dyDescent="0.25">
      <c r="A27" s="36" t="s">
        <v>54</v>
      </c>
      <c r="B27" s="24"/>
      <c r="C27" s="23"/>
      <c r="D27" s="25"/>
      <c r="E27" s="49"/>
      <c r="F27" s="17"/>
      <c r="G27" s="53"/>
      <c r="H27" s="66"/>
      <c r="I27" s="19"/>
      <c r="J27" s="32"/>
      <c r="K27" s="53"/>
      <c r="L27" s="66"/>
      <c r="M27" s="91">
        <f>SUM(G27:L27)</f>
        <v>0</v>
      </c>
    </row>
    <row r="28" spans="1:13" ht="19.5" customHeight="1" x14ac:dyDescent="0.25">
      <c r="A28" s="36" t="s">
        <v>54</v>
      </c>
      <c r="B28" s="24"/>
      <c r="C28" s="23"/>
      <c r="D28" s="25"/>
      <c r="E28" s="49"/>
      <c r="F28" s="17"/>
      <c r="G28" s="53"/>
      <c r="H28" s="66"/>
      <c r="I28" s="19"/>
      <c r="J28" s="32"/>
      <c r="K28" s="53"/>
      <c r="L28" s="66"/>
      <c r="M28" s="91">
        <f>SUM(G28:L28)</f>
        <v>0</v>
      </c>
    </row>
    <row r="29" spans="1:13" ht="19.5" customHeight="1" x14ac:dyDescent="0.25">
      <c r="A29" s="36" t="s">
        <v>54</v>
      </c>
      <c r="B29" s="24"/>
      <c r="C29" s="23"/>
      <c r="D29" s="25"/>
      <c r="E29" s="49"/>
      <c r="F29" s="17"/>
      <c r="G29" s="53"/>
      <c r="H29" s="66"/>
      <c r="I29" s="19"/>
      <c r="J29" s="32"/>
      <c r="K29" s="53"/>
      <c r="L29" s="66"/>
      <c r="M29" s="91">
        <f>SUM(G29:L29)</f>
        <v>0</v>
      </c>
    </row>
    <row r="30" spans="1:13" ht="19.5" customHeight="1" x14ac:dyDescent="0.25">
      <c r="A30" s="36" t="s">
        <v>54</v>
      </c>
      <c r="B30" s="24"/>
      <c r="C30" s="23"/>
      <c r="D30" s="25"/>
      <c r="E30" s="49"/>
      <c r="F30" s="17"/>
      <c r="G30" s="53"/>
      <c r="H30" s="66"/>
      <c r="I30" s="19"/>
      <c r="J30" s="32"/>
      <c r="K30" s="53"/>
      <c r="L30" s="66"/>
      <c r="M30" s="91">
        <f>SUM(G30:L30)</f>
        <v>0</v>
      </c>
    </row>
    <row r="31" spans="1:13" ht="19.5" customHeight="1" thickBot="1" x14ac:dyDescent="0.3">
      <c r="A31" s="36" t="s">
        <v>54</v>
      </c>
      <c r="B31" s="24"/>
      <c r="C31" s="23"/>
      <c r="D31" s="25"/>
      <c r="E31" s="49"/>
      <c r="F31" s="17"/>
      <c r="G31" s="80"/>
      <c r="H31" s="81"/>
      <c r="I31" s="82"/>
      <c r="J31" s="83"/>
      <c r="K31" s="80"/>
      <c r="L31" s="81"/>
      <c r="M31" s="91">
        <f>SUM(G31:L31)</f>
        <v>0</v>
      </c>
    </row>
    <row r="32" spans="1:13" ht="19.5" customHeight="1" thickTop="1" thickBot="1" x14ac:dyDescent="0.3">
      <c r="A32" s="19"/>
      <c r="B32" s="25"/>
      <c r="C32" s="25"/>
      <c r="D32" s="25"/>
      <c r="E32" s="49"/>
      <c r="F32" s="56" t="s">
        <v>6</v>
      </c>
      <c r="G32" s="84" t="s">
        <v>70</v>
      </c>
      <c r="H32" s="126">
        <f>SUM(G27:G31,I27:I31,K27:K31)</f>
        <v>0</v>
      </c>
      <c r="I32" s="127"/>
      <c r="J32" s="85" t="s">
        <v>69</v>
      </c>
      <c r="K32" s="126">
        <f>SUM(H27:H31,J27:J31,L27:L31)</f>
        <v>0</v>
      </c>
      <c r="L32" s="127"/>
      <c r="M32" s="90">
        <f>SUM(M27:M31)</f>
        <v>0</v>
      </c>
    </row>
    <row r="33" spans="1:13" ht="19.5" customHeight="1" thickTop="1" x14ac:dyDescent="0.25">
      <c r="A33" s="36" t="s">
        <v>55</v>
      </c>
      <c r="B33" s="24"/>
      <c r="C33" s="23"/>
      <c r="D33" s="25"/>
      <c r="E33" s="49"/>
      <c r="F33" s="17"/>
      <c r="G33" s="52"/>
      <c r="H33" s="65"/>
      <c r="I33" s="61"/>
      <c r="J33" s="37"/>
      <c r="K33" s="52"/>
      <c r="L33" s="65"/>
      <c r="M33" s="91">
        <f t="shared" si="1"/>
        <v>0</v>
      </c>
    </row>
    <row r="34" spans="1:13" ht="19.5" customHeight="1" x14ac:dyDescent="0.25">
      <c r="A34" s="36"/>
      <c r="B34" s="24"/>
      <c r="C34" s="23"/>
      <c r="D34" s="25"/>
      <c r="E34" s="49"/>
      <c r="F34" s="17"/>
      <c r="G34" s="53"/>
      <c r="H34" s="66"/>
      <c r="I34" s="19"/>
      <c r="J34" s="32"/>
      <c r="K34" s="53"/>
      <c r="L34" s="66"/>
      <c r="M34" s="91">
        <f t="shared" si="1"/>
        <v>0</v>
      </c>
    </row>
    <row r="35" spans="1:13" ht="19.5" customHeight="1" thickBot="1" x14ac:dyDescent="0.3">
      <c r="A35" s="36"/>
      <c r="B35" s="24"/>
      <c r="C35" s="23"/>
      <c r="D35" s="25"/>
      <c r="E35" s="49"/>
      <c r="F35" s="17"/>
      <c r="G35" s="53"/>
      <c r="H35" s="66"/>
      <c r="I35" s="19"/>
      <c r="J35" s="32"/>
      <c r="K35" s="53"/>
      <c r="L35" s="66"/>
      <c r="M35" s="91">
        <f t="shared" si="1"/>
        <v>0</v>
      </c>
    </row>
    <row r="36" spans="1:13" ht="19.5" customHeight="1" thickTop="1" thickBot="1" x14ac:dyDescent="0.3">
      <c r="A36" s="19"/>
      <c r="B36" s="25"/>
      <c r="C36" s="25"/>
      <c r="D36" s="25"/>
      <c r="E36" s="49"/>
      <c r="F36" s="56" t="s">
        <v>6</v>
      </c>
      <c r="G36" s="84" t="s">
        <v>70</v>
      </c>
      <c r="H36" s="126">
        <f>SUM(G33:G35,I33:I35,K33:K35)</f>
        <v>0</v>
      </c>
      <c r="I36" s="127">
        <f>SUM(I33:I35)</f>
        <v>0</v>
      </c>
      <c r="J36" s="85" t="s">
        <v>69</v>
      </c>
      <c r="K36" s="126">
        <f>SUM(H33:H35,J33:J35,L33:L35)</f>
        <v>0</v>
      </c>
      <c r="L36" s="127">
        <f>SUM(L33:L35)</f>
        <v>0</v>
      </c>
      <c r="M36" s="90">
        <f>SUM(M33:M35)</f>
        <v>0</v>
      </c>
    </row>
    <row r="37" spans="1:13" ht="19.5" customHeight="1" thickTop="1" x14ac:dyDescent="0.25">
      <c r="A37" s="36" t="s">
        <v>21</v>
      </c>
      <c r="B37" s="24"/>
      <c r="C37" s="23"/>
      <c r="D37" s="25"/>
      <c r="E37" s="49"/>
      <c r="F37" s="17"/>
      <c r="G37" s="53"/>
      <c r="H37" s="66"/>
      <c r="I37" s="19"/>
      <c r="J37" s="32"/>
      <c r="K37" s="53"/>
      <c r="L37" s="66"/>
      <c r="M37" s="91">
        <f t="shared" si="1"/>
        <v>0</v>
      </c>
    </row>
    <row r="38" spans="1:13" ht="19.5" customHeight="1" x14ac:dyDescent="0.25">
      <c r="A38" s="36" t="s">
        <v>21</v>
      </c>
      <c r="B38" s="24"/>
      <c r="C38" s="23"/>
      <c r="D38" s="25"/>
      <c r="E38" s="49"/>
      <c r="F38" s="17"/>
      <c r="G38" s="53"/>
      <c r="H38" s="66"/>
      <c r="I38" s="19"/>
      <c r="J38" s="32"/>
      <c r="K38" s="53"/>
      <c r="L38" s="66"/>
      <c r="M38" s="91">
        <f t="shared" si="1"/>
        <v>0</v>
      </c>
    </row>
    <row r="39" spans="1:13" ht="19.5" customHeight="1" x14ac:dyDescent="0.25">
      <c r="A39" s="36" t="s">
        <v>21</v>
      </c>
      <c r="B39" s="24"/>
      <c r="C39" s="23"/>
      <c r="D39" s="25"/>
      <c r="E39" s="49"/>
      <c r="F39" s="17"/>
      <c r="G39" s="53"/>
      <c r="H39" s="66"/>
      <c r="I39" s="19"/>
      <c r="J39" s="32"/>
      <c r="K39" s="53"/>
      <c r="L39" s="66"/>
      <c r="M39" s="91">
        <f t="shared" si="1"/>
        <v>0</v>
      </c>
    </row>
    <row r="40" spans="1:13" ht="19.5" customHeight="1" x14ac:dyDescent="0.25">
      <c r="A40" s="36" t="s">
        <v>21</v>
      </c>
      <c r="B40" s="24"/>
      <c r="C40" s="23"/>
      <c r="D40" s="25"/>
      <c r="E40" s="49"/>
      <c r="F40" s="17"/>
      <c r="G40" s="53"/>
      <c r="H40" s="66"/>
      <c r="I40" s="19"/>
      <c r="J40" s="32"/>
      <c r="K40" s="53"/>
      <c r="L40" s="66"/>
      <c r="M40" s="91">
        <f t="shared" si="1"/>
        <v>0</v>
      </c>
    </row>
    <row r="41" spans="1:13" ht="19.5" customHeight="1" x14ac:dyDescent="0.25">
      <c r="A41" s="36" t="s">
        <v>21</v>
      </c>
      <c r="B41" s="24"/>
      <c r="C41" s="23"/>
      <c r="D41" s="25"/>
      <c r="E41" s="49"/>
      <c r="F41" s="17"/>
      <c r="G41" s="53"/>
      <c r="H41" s="66"/>
      <c r="I41" s="19"/>
      <c r="J41" s="32"/>
      <c r="K41" s="53"/>
      <c r="L41" s="66"/>
      <c r="M41" s="91">
        <f t="shared" si="1"/>
        <v>0</v>
      </c>
    </row>
    <row r="42" spans="1:13" ht="19.5" customHeight="1" thickBot="1" x14ac:dyDescent="0.3">
      <c r="A42" s="36" t="s">
        <v>21</v>
      </c>
      <c r="B42" s="24"/>
      <c r="C42" s="23"/>
      <c r="D42" s="25"/>
      <c r="E42" s="49"/>
      <c r="F42" s="17"/>
      <c r="G42" s="53"/>
      <c r="H42" s="66"/>
      <c r="I42" s="19"/>
      <c r="J42" s="32"/>
      <c r="K42" s="53"/>
      <c r="L42" s="66"/>
      <c r="M42" s="91">
        <f t="shared" si="1"/>
        <v>0</v>
      </c>
    </row>
    <row r="43" spans="1:13" ht="19.5" customHeight="1" thickTop="1" thickBot="1" x14ac:dyDescent="0.3">
      <c r="A43" s="19"/>
      <c r="B43" s="25"/>
      <c r="C43" s="25"/>
      <c r="D43" s="25"/>
      <c r="E43" s="49"/>
      <c r="F43" s="56" t="s">
        <v>6</v>
      </c>
      <c r="G43" s="84" t="s">
        <v>70</v>
      </c>
      <c r="H43" s="126">
        <f>SUM(G37:G42,I37:I42,K37:K42)</f>
        <v>0</v>
      </c>
      <c r="I43" s="127">
        <f>SUM(I37:I42)</f>
        <v>0</v>
      </c>
      <c r="J43" s="85" t="s">
        <v>69</v>
      </c>
      <c r="K43" s="126">
        <f>SUM(H37:H42,J37:J42,L37:L42)</f>
        <v>0</v>
      </c>
      <c r="L43" s="127">
        <f>SUM(L37:L42)</f>
        <v>0</v>
      </c>
      <c r="M43" s="90">
        <f>SUM(M37:M42)</f>
        <v>0</v>
      </c>
    </row>
    <row r="44" spans="1:13" ht="19.5" customHeight="1" thickTop="1" thickBot="1" x14ac:dyDescent="0.3">
      <c r="A44" s="36" t="s">
        <v>19</v>
      </c>
      <c r="B44" s="24"/>
      <c r="C44" s="23"/>
      <c r="D44" s="25"/>
      <c r="E44" s="49"/>
      <c r="F44" s="17"/>
      <c r="G44" s="53"/>
      <c r="H44" s="66"/>
      <c r="I44" s="19"/>
      <c r="J44" s="32"/>
      <c r="K44" s="53"/>
      <c r="L44" s="66"/>
      <c r="M44" s="91">
        <f t="shared" si="1"/>
        <v>0</v>
      </c>
    </row>
    <row r="45" spans="1:13" ht="19.5" customHeight="1" thickTop="1" thickBot="1" x14ac:dyDescent="0.3">
      <c r="D45" s="22"/>
      <c r="E45" s="148" t="s">
        <v>6</v>
      </c>
      <c r="F45" s="149"/>
      <c r="G45" s="85" t="s">
        <v>70</v>
      </c>
      <c r="H45" s="126">
        <f>SUM(G44:G44,I44:I44,K44:K44)</f>
        <v>0</v>
      </c>
      <c r="I45" s="127"/>
      <c r="J45" s="85" t="s">
        <v>69</v>
      </c>
      <c r="K45" s="126">
        <f>SUM(H44:H44,J44:J44,L44:L44)</f>
        <v>0</v>
      </c>
      <c r="L45" s="127"/>
      <c r="M45" s="92">
        <f>SUM(M44:M44)</f>
        <v>0</v>
      </c>
    </row>
    <row r="46" spans="1:13" ht="19.5" customHeight="1" thickTop="1" thickBot="1" x14ac:dyDescent="0.3">
      <c r="D46" s="22"/>
      <c r="E46" s="128" t="s">
        <v>52</v>
      </c>
      <c r="F46" s="129"/>
      <c r="G46" s="79">
        <f t="shared" ref="G46:L46" si="2">SUM(G7:G13,G15:G15,G17:G17,G19:G20,G22:G25,G27:G31,G33:G35,G37:G42,G44:G44)</f>
        <v>0</v>
      </c>
      <c r="H46" s="79">
        <f t="shared" si="2"/>
        <v>0</v>
      </c>
      <c r="I46" s="79">
        <f t="shared" si="2"/>
        <v>0</v>
      </c>
      <c r="J46" s="79">
        <f t="shared" si="2"/>
        <v>0</v>
      </c>
      <c r="K46" s="79">
        <f t="shared" si="2"/>
        <v>0</v>
      </c>
      <c r="L46" s="79">
        <f t="shared" si="2"/>
        <v>0</v>
      </c>
      <c r="M46" s="93">
        <f>SUM(M7,M14,M16,M18,M21,M26,M32,M36,M43,M45)</f>
        <v>0</v>
      </c>
    </row>
    <row r="47" spans="1:13" ht="19.5" customHeight="1" thickTop="1" thickBot="1" x14ac:dyDescent="0.3">
      <c r="F47" s="6"/>
      <c r="G47" s="6"/>
      <c r="H47" s="6"/>
      <c r="I47" s="6"/>
      <c r="J47" s="6"/>
      <c r="K47" s="6"/>
    </row>
    <row r="48" spans="1:13" ht="13.5" customHeight="1" thickTop="1" thickBot="1" x14ac:dyDescent="0.3">
      <c r="E48" s="22"/>
      <c r="F48" s="130" t="s">
        <v>10</v>
      </c>
      <c r="G48" s="131"/>
      <c r="H48" s="131"/>
      <c r="I48" s="131"/>
      <c r="J48" s="131"/>
      <c r="K48" s="132"/>
      <c r="L48" s="40"/>
      <c r="M48" s="42">
        <f>SUM(G46,I46,K46)</f>
        <v>0</v>
      </c>
    </row>
    <row r="49" spans="1:13" ht="19.5" customHeight="1" thickTop="1" thickBot="1" x14ac:dyDescent="0.3">
      <c r="E49" s="22"/>
      <c r="F49" s="145" t="s">
        <v>11</v>
      </c>
      <c r="G49" s="146"/>
      <c r="H49" s="146"/>
      <c r="I49" s="146"/>
      <c r="J49" s="146"/>
      <c r="K49" s="147"/>
      <c r="L49" s="41"/>
      <c r="M49" s="43">
        <f>SUM(H46,J46,L46)</f>
        <v>0</v>
      </c>
    </row>
    <row r="50" spans="1:13" ht="19.5" customHeight="1" thickTop="1" x14ac:dyDescent="0.3">
      <c r="A50" s="138"/>
      <c r="B50" s="138"/>
      <c r="C50" s="138"/>
      <c r="D50" s="138"/>
      <c r="E50" s="138"/>
      <c r="F50" s="138"/>
      <c r="G50" s="138"/>
      <c r="H50" s="9"/>
      <c r="I50" s="9"/>
      <c r="J50" s="9"/>
      <c r="K50" s="9"/>
      <c r="L50" s="9"/>
      <c r="M50" s="9"/>
    </row>
    <row r="67" spans="1:13" ht="21" x14ac:dyDescent="0.35">
      <c r="A67" s="9"/>
      <c r="B67" s="9"/>
      <c r="C67" s="9"/>
      <c r="D67" s="9"/>
      <c r="E67" s="9"/>
      <c r="F67" s="9"/>
      <c r="G67" s="9"/>
      <c r="H67" s="9"/>
      <c r="I67" s="9"/>
      <c r="J67" s="1"/>
      <c r="K67" s="1"/>
      <c r="L67" s="1"/>
      <c r="M67" s="1"/>
    </row>
    <row r="68" spans="1:13" ht="18.75" x14ac:dyDescent="0.3">
      <c r="A68" s="10"/>
      <c r="B68" s="10"/>
      <c r="C68" s="10"/>
      <c r="D68" s="10"/>
      <c r="E68" s="10"/>
      <c r="F68" s="10"/>
      <c r="G68" s="10"/>
      <c r="H68" s="10"/>
      <c r="I68" s="10"/>
      <c r="J68" s="3"/>
      <c r="K68" s="3"/>
      <c r="L68" s="3"/>
      <c r="M68" s="3"/>
    </row>
    <row r="69" spans="1:13" ht="18.7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4"/>
      <c r="K69" s="4"/>
      <c r="L69" s="3"/>
      <c r="M69" s="3"/>
    </row>
    <row r="70" spans="1:13" ht="18.7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4"/>
      <c r="K70" s="4"/>
      <c r="L70" s="3"/>
      <c r="M70" s="3"/>
    </row>
    <row r="71" spans="1:13" x14ac:dyDescent="0.25">
      <c r="A71" s="8"/>
    </row>
  </sheetData>
  <mergeCells count="37">
    <mergeCell ref="A1:G1"/>
    <mergeCell ref="A2:G2"/>
    <mergeCell ref="A50:G50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H36:I36"/>
    <mergeCell ref="F49:K49"/>
    <mergeCell ref="E45:F45"/>
    <mergeCell ref="H45:I45"/>
    <mergeCell ref="H26:I26"/>
    <mergeCell ref="K26:L26"/>
    <mergeCell ref="H32:I32"/>
    <mergeCell ref="K32:L32"/>
    <mergeCell ref="M5:M6"/>
    <mergeCell ref="H14:I14"/>
    <mergeCell ref="K14:L14"/>
    <mergeCell ref="H16:I16"/>
    <mergeCell ref="K16:L16"/>
    <mergeCell ref="I5:J5"/>
    <mergeCell ref="K5:L5"/>
    <mergeCell ref="H18:I18"/>
    <mergeCell ref="K18:L18"/>
    <mergeCell ref="H21:I21"/>
    <mergeCell ref="K21:L21"/>
    <mergeCell ref="K45:L45"/>
    <mergeCell ref="E46:F46"/>
    <mergeCell ref="F48:K48"/>
    <mergeCell ref="K36:L36"/>
    <mergeCell ref="H43:I43"/>
    <mergeCell ref="K43:L43"/>
  </mergeCells>
  <hyperlinks>
    <hyperlink ref="G5" r:id="rId1" display="NIÑ@S" xr:uid="{52F34947-2B58-4A1F-AFD1-FA936865B602}"/>
  </hyperlinks>
  <pageMargins left="0.25" right="0.25" top="0.75" bottom="0.75" header="0.3" footer="0.3"/>
  <pageSetup scale="54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2E59C-C025-44D9-8B01-7646D8E831B1}">
  <dimension ref="A1:O77"/>
  <sheetViews>
    <sheetView topLeftCell="A76" workbookViewId="0">
      <selection activeCell="L66" sqref="L66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7" width="5.42578125" customWidth="1"/>
    <col min="8" max="8" width="5.28515625" customWidth="1"/>
    <col min="9" max="11" width="3.7109375" customWidth="1"/>
    <col min="12" max="12" width="5.28515625" customWidth="1"/>
    <col min="13" max="13" width="6.7109375" customWidth="1"/>
    <col min="14" max="14" width="2.5703125" customWidth="1"/>
  </cols>
  <sheetData>
    <row r="1" spans="1:15" ht="22.5" customHeight="1" x14ac:dyDescent="0.35">
      <c r="A1" s="138" t="s">
        <v>0</v>
      </c>
      <c r="B1" s="138"/>
      <c r="C1" s="138"/>
      <c r="D1" s="138"/>
      <c r="E1" s="138"/>
      <c r="F1" s="138"/>
      <c r="G1" s="138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40" t="s">
        <v>224</v>
      </c>
      <c r="B3" s="140"/>
      <c r="C3" s="140"/>
      <c r="D3" s="140"/>
      <c r="E3" s="140"/>
      <c r="F3" s="140"/>
      <c r="G3" s="140"/>
      <c r="L3" s="16"/>
      <c r="M3" s="16"/>
      <c r="N3" s="13"/>
      <c r="O3" s="14"/>
    </row>
    <row r="4" spans="1:15" s="15" customFormat="1" ht="15.75" customHeight="1" thickBot="1" x14ac:dyDescent="0.3">
      <c r="A4" s="140" t="s">
        <v>225</v>
      </c>
      <c r="B4" s="140"/>
      <c r="C4" s="140"/>
      <c r="D4" s="140"/>
      <c r="E4" s="140"/>
      <c r="F4" s="140"/>
      <c r="G4" s="140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41" t="s">
        <v>36</v>
      </c>
      <c r="B5" s="141" t="s">
        <v>2</v>
      </c>
      <c r="C5" s="141" t="s">
        <v>3</v>
      </c>
      <c r="D5" s="141" t="s">
        <v>4</v>
      </c>
      <c r="E5" s="143" t="s">
        <v>7</v>
      </c>
      <c r="F5" s="141" t="s">
        <v>5</v>
      </c>
      <c r="G5" s="137" t="s">
        <v>51</v>
      </c>
      <c r="H5" s="137"/>
      <c r="I5" s="135" t="s">
        <v>50</v>
      </c>
      <c r="J5" s="136"/>
      <c r="K5" s="137" t="s">
        <v>49</v>
      </c>
      <c r="L5" s="137"/>
      <c r="M5" s="133" t="s">
        <v>6</v>
      </c>
    </row>
    <row r="6" spans="1:15" ht="16.5" thickTop="1" thickBot="1" x14ac:dyDescent="0.3">
      <c r="A6" s="142"/>
      <c r="B6" s="142"/>
      <c r="C6" s="142"/>
      <c r="D6" s="142"/>
      <c r="E6" s="144"/>
      <c r="F6" s="142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34"/>
    </row>
    <row r="7" spans="1:15" ht="19.5" customHeight="1" thickTop="1" x14ac:dyDescent="0.25">
      <c r="A7" s="94" t="s">
        <v>226</v>
      </c>
      <c r="B7" s="95"/>
      <c r="C7" s="96"/>
      <c r="D7" s="97"/>
      <c r="E7" s="98"/>
      <c r="F7" s="99"/>
      <c r="G7" s="100"/>
      <c r="H7" s="101"/>
      <c r="I7" s="102"/>
      <c r="J7" s="103"/>
      <c r="K7" s="100"/>
      <c r="L7" s="101">
        <v>6</v>
      </c>
      <c r="M7" s="104">
        <v>6</v>
      </c>
    </row>
    <row r="8" spans="1:15" ht="19.5" customHeight="1" thickBot="1" x14ac:dyDescent="0.3">
      <c r="A8" s="36" t="s">
        <v>16</v>
      </c>
      <c r="B8" s="24">
        <v>43746</v>
      </c>
      <c r="C8" s="23" t="s">
        <v>227</v>
      </c>
      <c r="D8" s="25" t="s">
        <v>203</v>
      </c>
      <c r="E8" s="49" t="s">
        <v>47</v>
      </c>
      <c r="F8" s="17" t="s">
        <v>228</v>
      </c>
      <c r="G8" s="52"/>
      <c r="H8" s="65"/>
      <c r="I8" s="61">
        <v>107</v>
      </c>
      <c r="J8" s="37">
        <v>95</v>
      </c>
      <c r="K8" s="52"/>
      <c r="L8" s="65"/>
      <c r="M8" s="91">
        <f>SUM(G8:L8)</f>
        <v>202</v>
      </c>
    </row>
    <row r="9" spans="1:15" ht="19.5" customHeight="1" thickTop="1" thickBot="1" x14ac:dyDescent="0.3">
      <c r="A9" s="19" t="s">
        <v>126</v>
      </c>
      <c r="B9" s="25"/>
      <c r="C9" s="25"/>
      <c r="D9" s="25"/>
      <c r="E9" s="49"/>
      <c r="F9" s="56" t="s">
        <v>6</v>
      </c>
      <c r="G9" s="84" t="s">
        <v>70</v>
      </c>
      <c r="H9" s="126">
        <f>SUM(G8:G8,I8:I8,K8:K8)</f>
        <v>107</v>
      </c>
      <c r="I9" s="127"/>
      <c r="J9" s="85" t="s">
        <v>69</v>
      </c>
      <c r="K9" s="126">
        <f>SUM(H8:H8,J8:J8,L8:L8)</f>
        <v>95</v>
      </c>
      <c r="L9" s="127"/>
      <c r="M9" s="90">
        <f>SUM(M8:M8)</f>
        <v>202</v>
      </c>
    </row>
    <row r="10" spans="1:15" ht="19.5" customHeight="1" thickTop="1" x14ac:dyDescent="0.25">
      <c r="A10" s="36" t="s">
        <v>23</v>
      </c>
      <c r="B10" s="24">
        <v>43741</v>
      </c>
      <c r="C10" s="23" t="s">
        <v>214</v>
      </c>
      <c r="D10" s="25" t="s">
        <v>229</v>
      </c>
      <c r="E10" s="49" t="s">
        <v>230</v>
      </c>
      <c r="F10" s="17" t="s">
        <v>231</v>
      </c>
      <c r="G10" s="52">
        <v>6</v>
      </c>
      <c r="H10" s="65">
        <v>10</v>
      </c>
      <c r="I10" s="61"/>
      <c r="J10" s="37"/>
      <c r="K10" s="52"/>
      <c r="L10" s="65">
        <v>16</v>
      </c>
      <c r="M10" s="91">
        <f>SUM(G10:L10)</f>
        <v>32</v>
      </c>
    </row>
    <row r="11" spans="1:15" ht="19.5" customHeight="1" thickBot="1" x14ac:dyDescent="0.3">
      <c r="A11" s="36" t="s">
        <v>23</v>
      </c>
      <c r="B11" s="24">
        <v>43741</v>
      </c>
      <c r="C11" s="23" t="s">
        <v>214</v>
      </c>
      <c r="D11" s="25" t="s">
        <v>232</v>
      </c>
      <c r="E11" s="49" t="s">
        <v>230</v>
      </c>
      <c r="F11" s="17" t="s">
        <v>191</v>
      </c>
      <c r="G11" s="52">
        <v>23</v>
      </c>
      <c r="H11" s="65">
        <v>14</v>
      </c>
      <c r="I11" s="61"/>
      <c r="J11" s="37"/>
      <c r="K11" s="52"/>
      <c r="L11" s="65"/>
      <c r="M11" s="91">
        <f>SUM(G11:L11)</f>
        <v>37</v>
      </c>
    </row>
    <row r="12" spans="1:15" ht="19.5" customHeight="1" thickTop="1" thickBot="1" x14ac:dyDescent="0.3">
      <c r="A12" s="19" t="s">
        <v>126</v>
      </c>
      <c r="B12" s="25"/>
      <c r="C12" s="25"/>
      <c r="D12" s="25"/>
      <c r="E12" s="49"/>
      <c r="F12" s="56" t="s">
        <v>6</v>
      </c>
      <c r="G12" s="84" t="s">
        <v>70</v>
      </c>
      <c r="H12" s="126">
        <f>SUM(G10:G11,I10:I11,K10:K11)</f>
        <v>29</v>
      </c>
      <c r="I12" s="127"/>
      <c r="J12" s="85" t="s">
        <v>69</v>
      </c>
      <c r="K12" s="126">
        <f>SUM(H10:H11,J10:J11,L10:L11)</f>
        <v>40</v>
      </c>
      <c r="L12" s="127"/>
      <c r="M12" s="90">
        <f>SUM(M10:M11)</f>
        <v>69</v>
      </c>
    </row>
    <row r="13" spans="1:15" ht="19.5" customHeight="1" thickTop="1" thickBot="1" x14ac:dyDescent="0.3">
      <c r="A13" s="76" t="s">
        <v>53</v>
      </c>
      <c r="B13" s="24">
        <v>43740</v>
      </c>
      <c r="C13" s="23" t="s">
        <v>80</v>
      </c>
      <c r="D13" s="25" t="s">
        <v>233</v>
      </c>
      <c r="E13" s="49" t="s">
        <v>85</v>
      </c>
      <c r="F13" s="17" t="s">
        <v>191</v>
      </c>
      <c r="G13" s="17">
        <v>14</v>
      </c>
      <c r="H13" s="66">
        <v>10</v>
      </c>
      <c r="I13" s="19"/>
      <c r="J13" s="32"/>
      <c r="K13" s="53"/>
      <c r="L13" s="66"/>
      <c r="M13" s="91">
        <f>SUM(G13:L13)</f>
        <v>24</v>
      </c>
    </row>
    <row r="14" spans="1:15" ht="19.5" customHeight="1" thickTop="1" thickBot="1" x14ac:dyDescent="0.3">
      <c r="A14" s="19" t="s">
        <v>126</v>
      </c>
      <c r="B14" s="25"/>
      <c r="C14" s="25"/>
      <c r="D14" s="25"/>
      <c r="E14" s="49"/>
      <c r="F14" s="56" t="s">
        <v>6</v>
      </c>
      <c r="G14" s="84" t="s">
        <v>70</v>
      </c>
      <c r="H14" s="126">
        <f>SUM(G13:G13,I13:I13,K13:K13)</f>
        <v>14</v>
      </c>
      <c r="I14" s="127">
        <f>SUM(I13:I13)</f>
        <v>0</v>
      </c>
      <c r="J14" s="85" t="s">
        <v>69</v>
      </c>
      <c r="K14" s="126">
        <f>SUM(H13:H13,J13:J13,L13:L13)</f>
        <v>10</v>
      </c>
      <c r="L14" s="127">
        <f>SUM(L13:L13)</f>
        <v>0</v>
      </c>
      <c r="M14" s="90">
        <f>SUM(M13:M13)</f>
        <v>24</v>
      </c>
    </row>
    <row r="15" spans="1:15" ht="19.5" customHeight="1" thickTop="1" x14ac:dyDescent="0.25">
      <c r="A15" s="36" t="s">
        <v>30</v>
      </c>
      <c r="B15" s="24">
        <v>43747</v>
      </c>
      <c r="C15" s="23" t="s">
        <v>118</v>
      </c>
      <c r="D15" s="25" t="s">
        <v>234</v>
      </c>
      <c r="E15" s="49" t="s">
        <v>235</v>
      </c>
      <c r="F15" s="17"/>
      <c r="G15" s="53">
        <v>17</v>
      </c>
      <c r="H15" s="66">
        <v>16</v>
      </c>
      <c r="I15" s="19"/>
      <c r="J15" s="32"/>
      <c r="K15" s="53"/>
      <c r="L15" s="66"/>
      <c r="M15" s="91">
        <f>SUM(G15:L15)</f>
        <v>33</v>
      </c>
    </row>
    <row r="16" spans="1:15" ht="19.5" customHeight="1" thickBot="1" x14ac:dyDescent="0.3">
      <c r="A16" s="36" t="s">
        <v>30</v>
      </c>
      <c r="B16" s="24">
        <v>43739</v>
      </c>
      <c r="C16" s="23" t="s">
        <v>236</v>
      </c>
      <c r="D16" s="25" t="s">
        <v>237</v>
      </c>
      <c r="E16" s="49" t="s">
        <v>238</v>
      </c>
      <c r="F16" s="17" t="s">
        <v>191</v>
      </c>
      <c r="G16" s="53">
        <v>115</v>
      </c>
      <c r="H16" s="66">
        <v>83</v>
      </c>
      <c r="I16" s="19"/>
      <c r="J16" s="32"/>
      <c r="K16" s="53"/>
      <c r="L16" s="66"/>
      <c r="M16" s="91">
        <f>SUM(G16:L16)</f>
        <v>198</v>
      </c>
    </row>
    <row r="17" spans="1:13" ht="19.5" customHeight="1" thickTop="1" thickBot="1" x14ac:dyDescent="0.3">
      <c r="A17" s="19" t="s">
        <v>126</v>
      </c>
      <c r="B17" s="25"/>
      <c r="C17" s="23"/>
      <c r="D17" s="25"/>
      <c r="E17" s="49"/>
      <c r="F17" s="56" t="s">
        <v>6</v>
      </c>
      <c r="G17" s="84" t="s">
        <v>70</v>
      </c>
      <c r="H17" s="126">
        <f>SUM(G15:G16,I15:I16,K15:K16)</f>
        <v>132</v>
      </c>
      <c r="I17" s="127">
        <f>SUM(I5:I7)</f>
        <v>0</v>
      </c>
      <c r="J17" s="85" t="s">
        <v>69</v>
      </c>
      <c r="K17" s="126">
        <f>SUM(H15:H16,J15:J16,L15:L16)</f>
        <v>99</v>
      </c>
      <c r="L17" s="127">
        <f>SUM(L5:L7)</f>
        <v>6</v>
      </c>
      <c r="M17" s="90">
        <f>SUM(M15:M16)</f>
        <v>231</v>
      </c>
    </row>
    <row r="18" spans="1:13" ht="19.5" customHeight="1" thickTop="1" thickBot="1" x14ac:dyDescent="0.3">
      <c r="A18" s="36" t="s">
        <v>54</v>
      </c>
      <c r="B18" s="24">
        <v>43739</v>
      </c>
      <c r="C18" s="23" t="s">
        <v>239</v>
      </c>
      <c r="D18" s="25" t="s">
        <v>240</v>
      </c>
      <c r="E18" s="49" t="s">
        <v>238</v>
      </c>
      <c r="F18" s="17" t="s">
        <v>191</v>
      </c>
      <c r="G18" s="53">
        <v>54</v>
      </c>
      <c r="H18" s="66">
        <v>46</v>
      </c>
      <c r="I18" s="19"/>
      <c r="J18" s="32"/>
      <c r="K18" s="53"/>
      <c r="L18" s="66"/>
      <c r="M18" s="91">
        <f>SUM(G18:L18)</f>
        <v>100</v>
      </c>
    </row>
    <row r="19" spans="1:13" ht="19.5" customHeight="1" thickTop="1" thickBot="1" x14ac:dyDescent="0.3">
      <c r="A19" s="19" t="s">
        <v>126</v>
      </c>
      <c r="B19" s="25"/>
      <c r="C19" s="23"/>
      <c r="D19" s="25"/>
      <c r="E19" s="49"/>
      <c r="F19" s="56" t="s">
        <v>6</v>
      </c>
      <c r="G19" s="84" t="s">
        <v>70</v>
      </c>
      <c r="H19" s="126">
        <f>SUM(G18:G18,I18:I18,K18:K18)</f>
        <v>54</v>
      </c>
      <c r="I19" s="127"/>
      <c r="J19" s="85" t="s">
        <v>69</v>
      </c>
      <c r="K19" s="126">
        <f>SUM(H18:H18,J18:J18,L18:L18)</f>
        <v>46</v>
      </c>
      <c r="L19" s="127"/>
      <c r="M19" s="90">
        <f>SUM(M18:M18)</f>
        <v>100</v>
      </c>
    </row>
    <row r="20" spans="1:13" ht="19.5" customHeight="1" thickTop="1" thickBot="1" x14ac:dyDescent="0.3">
      <c r="A20" s="36" t="s">
        <v>55</v>
      </c>
      <c r="B20" s="24" t="s">
        <v>241</v>
      </c>
      <c r="C20" s="23" t="s">
        <v>242</v>
      </c>
      <c r="D20" s="25" t="s">
        <v>243</v>
      </c>
      <c r="E20" s="49"/>
      <c r="F20" s="114" t="s">
        <v>244</v>
      </c>
      <c r="G20" s="53">
        <v>19</v>
      </c>
      <c r="H20" s="66">
        <v>22</v>
      </c>
      <c r="I20" s="19"/>
      <c r="J20" s="32"/>
      <c r="K20" s="53"/>
      <c r="L20" s="66"/>
      <c r="M20" s="91">
        <f>SUM(G20:L20)</f>
        <v>41</v>
      </c>
    </row>
    <row r="21" spans="1:13" ht="19.5" customHeight="1" thickTop="1" thickBot="1" x14ac:dyDescent="0.3">
      <c r="A21" s="19" t="s">
        <v>126</v>
      </c>
      <c r="B21" s="25"/>
      <c r="C21" s="23"/>
      <c r="D21" s="25"/>
      <c r="E21" s="49"/>
      <c r="F21" s="56" t="s">
        <v>6</v>
      </c>
      <c r="G21" s="84" t="s">
        <v>70</v>
      </c>
      <c r="H21" s="126">
        <f>SUM(G20,I20,K20)</f>
        <v>19</v>
      </c>
      <c r="I21" s="127">
        <f ca="1">SUM(I19:I25)</f>
        <v>0</v>
      </c>
      <c r="J21" s="85" t="s">
        <v>69</v>
      </c>
      <c r="K21" s="126">
        <f>SUM(H20,J20,L20)</f>
        <v>22</v>
      </c>
      <c r="L21" s="127">
        <f ca="1">SUM(L19:L25)</f>
        <v>67</v>
      </c>
      <c r="M21" s="90">
        <f>SUM(M20)</f>
        <v>41</v>
      </c>
    </row>
    <row r="22" spans="1:13" ht="19.5" customHeight="1" thickTop="1" x14ac:dyDescent="0.25">
      <c r="A22" s="36" t="s">
        <v>21</v>
      </c>
      <c r="B22" s="24">
        <v>43741</v>
      </c>
      <c r="C22" s="23" t="s">
        <v>245</v>
      </c>
      <c r="D22" s="25" t="s">
        <v>229</v>
      </c>
      <c r="E22" s="49" t="s">
        <v>230</v>
      </c>
      <c r="F22" s="17" t="s">
        <v>246</v>
      </c>
      <c r="G22" s="53"/>
      <c r="H22" s="66"/>
      <c r="I22" s="19"/>
      <c r="J22" s="32"/>
      <c r="K22" s="53"/>
      <c r="L22" s="66">
        <v>16</v>
      </c>
      <c r="M22" s="91">
        <f t="shared" ref="M22:M28" si="0">SUM(G22:L22)</f>
        <v>16</v>
      </c>
    </row>
    <row r="23" spans="1:13" ht="19.5" customHeight="1" x14ac:dyDescent="0.25">
      <c r="A23" s="36" t="s">
        <v>21</v>
      </c>
      <c r="B23" s="24">
        <v>43743</v>
      </c>
      <c r="C23" s="23" t="s">
        <v>247</v>
      </c>
      <c r="D23" s="25" t="s">
        <v>248</v>
      </c>
      <c r="E23" s="49" t="s">
        <v>61</v>
      </c>
      <c r="F23" s="17" t="s">
        <v>249</v>
      </c>
      <c r="G23" s="53">
        <v>1</v>
      </c>
      <c r="H23" s="66">
        <v>7</v>
      </c>
      <c r="I23" s="19"/>
      <c r="J23" s="32"/>
      <c r="K23" s="53"/>
      <c r="L23" s="66"/>
      <c r="M23" s="91">
        <f t="shared" si="0"/>
        <v>8</v>
      </c>
    </row>
    <row r="24" spans="1:13" ht="19.5" customHeight="1" x14ac:dyDescent="0.25">
      <c r="A24" s="36" t="s">
        <v>21</v>
      </c>
      <c r="B24" s="24">
        <v>43750</v>
      </c>
      <c r="C24" s="23" t="s">
        <v>20</v>
      </c>
      <c r="D24" s="25" t="s">
        <v>113</v>
      </c>
      <c r="E24" s="49" t="s">
        <v>37</v>
      </c>
      <c r="F24" s="17" t="s">
        <v>250</v>
      </c>
      <c r="G24" s="53"/>
      <c r="H24" s="66"/>
      <c r="I24" s="19"/>
      <c r="J24" s="32"/>
      <c r="K24" s="53">
        <v>13</v>
      </c>
      <c r="L24" s="66">
        <v>42</v>
      </c>
      <c r="M24" s="91">
        <f t="shared" si="0"/>
        <v>55</v>
      </c>
    </row>
    <row r="25" spans="1:13" ht="19.5" customHeight="1" thickBot="1" x14ac:dyDescent="0.3">
      <c r="A25" s="36" t="s">
        <v>21</v>
      </c>
      <c r="B25" s="24">
        <v>43753</v>
      </c>
      <c r="C25" s="23" t="s">
        <v>20</v>
      </c>
      <c r="D25" s="25" t="s">
        <v>113</v>
      </c>
      <c r="E25" s="49" t="s">
        <v>37</v>
      </c>
      <c r="F25" s="17" t="s">
        <v>251</v>
      </c>
      <c r="G25" s="53">
        <v>19</v>
      </c>
      <c r="H25" s="66">
        <v>22</v>
      </c>
      <c r="I25" s="19"/>
      <c r="J25" s="32"/>
      <c r="K25" s="53"/>
      <c r="L25" s="66"/>
      <c r="M25" s="91">
        <f t="shared" si="0"/>
        <v>41</v>
      </c>
    </row>
    <row r="26" spans="1:13" ht="19.5" customHeight="1" thickTop="1" thickBot="1" x14ac:dyDescent="0.3">
      <c r="A26" s="19" t="s">
        <v>126</v>
      </c>
      <c r="B26" s="25"/>
      <c r="C26" s="23"/>
      <c r="D26" s="25"/>
      <c r="E26" s="49"/>
      <c r="F26" s="56" t="s">
        <v>6</v>
      </c>
      <c r="G26" s="84" t="s">
        <v>70</v>
      </c>
      <c r="H26" s="126">
        <f>SUM(G22:G25,I22:I25,K22:K25)</f>
        <v>33</v>
      </c>
      <c r="I26" s="127">
        <f>SUM(I8:I14)</f>
        <v>107</v>
      </c>
      <c r="J26" s="85" t="s">
        <v>69</v>
      </c>
      <c r="K26" s="126">
        <f>SUM(H22:H25,J22:J25,L22:L25)</f>
        <v>87</v>
      </c>
      <c r="L26" s="127">
        <f>SUM(L8:L14)</f>
        <v>16</v>
      </c>
      <c r="M26" s="90">
        <f>SUM(M22:M25)</f>
        <v>120</v>
      </c>
    </row>
    <row r="27" spans="1:13" ht="19.5" customHeight="1" thickTop="1" x14ac:dyDescent="0.25">
      <c r="A27" s="36" t="s">
        <v>19</v>
      </c>
      <c r="B27" s="24">
        <v>43739</v>
      </c>
      <c r="C27" s="23" t="s">
        <v>252</v>
      </c>
      <c r="D27" s="25" t="s">
        <v>240</v>
      </c>
      <c r="E27" s="49" t="s">
        <v>238</v>
      </c>
      <c r="F27" s="17" t="s">
        <v>191</v>
      </c>
      <c r="G27" s="53">
        <v>114</v>
      </c>
      <c r="H27" s="66">
        <v>76</v>
      </c>
      <c r="I27" s="19"/>
      <c r="J27" s="32"/>
      <c r="K27" s="53"/>
      <c r="L27" s="66"/>
      <c r="M27" s="91">
        <f t="shared" si="0"/>
        <v>190</v>
      </c>
    </row>
    <row r="28" spans="1:13" ht="19.5" customHeight="1" thickBot="1" x14ac:dyDescent="0.3">
      <c r="A28" s="36" t="s">
        <v>19</v>
      </c>
      <c r="B28" s="24">
        <v>43747</v>
      </c>
      <c r="C28" s="23" t="s">
        <v>252</v>
      </c>
      <c r="D28" s="25" t="s">
        <v>167</v>
      </c>
      <c r="E28" s="49" t="s">
        <v>235</v>
      </c>
      <c r="F28" s="17" t="s">
        <v>191</v>
      </c>
      <c r="G28" s="53">
        <v>17</v>
      </c>
      <c r="H28" s="66">
        <v>16</v>
      </c>
      <c r="I28" s="19"/>
      <c r="J28" s="32"/>
      <c r="K28" s="53"/>
      <c r="L28" s="66"/>
      <c r="M28" s="91">
        <f t="shared" si="0"/>
        <v>33</v>
      </c>
    </row>
    <row r="29" spans="1:13" ht="19.5" customHeight="1" thickTop="1" thickBot="1" x14ac:dyDescent="0.3">
      <c r="A29" s="19" t="s">
        <v>126</v>
      </c>
      <c r="B29" s="25"/>
      <c r="C29" s="23"/>
      <c r="D29" s="25"/>
      <c r="E29" s="49"/>
      <c r="F29" s="56" t="s">
        <v>6</v>
      </c>
      <c r="G29" s="84" t="s">
        <v>70</v>
      </c>
      <c r="H29" s="126">
        <f>SUM(G27:G28,I27:I28,K27:K28)</f>
        <v>131</v>
      </c>
      <c r="I29" s="127">
        <f>SUM(I22:I26)</f>
        <v>107</v>
      </c>
      <c r="J29" s="85" t="s">
        <v>69</v>
      </c>
      <c r="K29" s="126">
        <f>SUM(H27:H28,J27:J28,L27:L28)</f>
        <v>92</v>
      </c>
      <c r="L29" s="127">
        <f>SUM(L22:L26)</f>
        <v>74</v>
      </c>
      <c r="M29" s="90">
        <f>SUM(M27:M28)</f>
        <v>223</v>
      </c>
    </row>
    <row r="30" spans="1:13" ht="19.5" customHeight="1" thickTop="1" thickBot="1" x14ac:dyDescent="0.3">
      <c r="A30" s="116"/>
      <c r="D30" s="22"/>
      <c r="E30" s="128" t="s">
        <v>52</v>
      </c>
      <c r="F30" s="129"/>
      <c r="G30" s="79">
        <f t="shared" ref="G30:L30" si="1">SUM(G7:G7,G8:G8,G10:G11,G13:G13,G15:G16,G18:G18,G20,G22:G25,G27:G28)</f>
        <v>399</v>
      </c>
      <c r="H30" s="79">
        <f t="shared" si="1"/>
        <v>322</v>
      </c>
      <c r="I30" s="79">
        <f t="shared" si="1"/>
        <v>107</v>
      </c>
      <c r="J30" s="79">
        <f t="shared" si="1"/>
        <v>95</v>
      </c>
      <c r="K30" s="79">
        <f t="shared" si="1"/>
        <v>13</v>
      </c>
      <c r="L30" s="79">
        <f t="shared" si="1"/>
        <v>80</v>
      </c>
      <c r="M30" s="93">
        <f>SUM(M7,M9,M12,M14,M17,M19,M21,M26,M29)</f>
        <v>1016</v>
      </c>
    </row>
    <row r="31" spans="1:13" ht="19.5" customHeight="1" thickTop="1" thickBot="1" x14ac:dyDescent="0.3">
      <c r="F31" s="6"/>
      <c r="G31" s="6"/>
      <c r="H31" s="6"/>
      <c r="I31" s="6"/>
      <c r="J31" s="6"/>
      <c r="K31" s="6"/>
    </row>
    <row r="32" spans="1:13" ht="13.5" customHeight="1" thickTop="1" thickBot="1" x14ac:dyDescent="0.3">
      <c r="A32" s="117"/>
      <c r="E32" s="22"/>
      <c r="F32" s="130" t="s">
        <v>10</v>
      </c>
      <c r="G32" s="131"/>
      <c r="H32" s="131"/>
      <c r="I32" s="131"/>
      <c r="J32" s="131"/>
      <c r="K32" s="132"/>
      <c r="L32" s="40"/>
      <c r="M32" s="42">
        <f>SUM(G30,I30,K30)</f>
        <v>519</v>
      </c>
    </row>
    <row r="33" spans="1:15" ht="19.5" customHeight="1" thickTop="1" thickBot="1" x14ac:dyDescent="0.3">
      <c r="A33" s="117"/>
      <c r="E33" s="22"/>
      <c r="F33" s="145" t="s">
        <v>11</v>
      </c>
      <c r="G33" s="146"/>
      <c r="H33" s="146"/>
      <c r="I33" s="146"/>
      <c r="J33" s="146"/>
      <c r="K33" s="147"/>
      <c r="L33" s="41"/>
      <c r="M33" s="43">
        <f>SUM(H30,J30,L30)</f>
        <v>497</v>
      </c>
    </row>
    <row r="34" spans="1:15" ht="21.75" thickTop="1" x14ac:dyDescent="0.35">
      <c r="A34" s="138"/>
      <c r="B34" s="138"/>
      <c r="C34" s="138"/>
      <c r="D34" s="138"/>
      <c r="E34" s="138"/>
      <c r="F34" s="138"/>
      <c r="G34" s="138"/>
      <c r="H34" s="9"/>
      <c r="I34" s="9"/>
      <c r="J34" s="9"/>
      <c r="K34" s="9"/>
      <c r="L34" s="9"/>
      <c r="M34" s="9"/>
      <c r="N34" s="1"/>
    </row>
    <row r="35" spans="1:15" ht="22.5" customHeight="1" x14ac:dyDescent="0.35">
      <c r="A35" s="138" t="s">
        <v>0</v>
      </c>
      <c r="B35" s="138"/>
      <c r="C35" s="138"/>
      <c r="D35" s="138"/>
      <c r="E35" s="138"/>
      <c r="F35" s="138"/>
      <c r="G35" s="138"/>
      <c r="H35" s="9"/>
      <c r="I35" s="9"/>
      <c r="J35" s="9"/>
      <c r="K35" s="9"/>
      <c r="L35" s="9"/>
      <c r="M35" s="9"/>
      <c r="N35" s="1"/>
      <c r="O35" s="2"/>
    </row>
    <row r="36" spans="1:15" s="15" customFormat="1" ht="14.25" customHeight="1" x14ac:dyDescent="0.25">
      <c r="A36" s="139" t="s">
        <v>1</v>
      </c>
      <c r="B36" s="139"/>
      <c r="C36" s="139"/>
      <c r="D36" s="139"/>
      <c r="E36" s="139"/>
      <c r="F36" s="139"/>
      <c r="G36" s="139"/>
      <c r="H36" s="13"/>
      <c r="I36" s="13"/>
      <c r="J36" s="13"/>
      <c r="K36" s="13"/>
      <c r="L36" s="13"/>
      <c r="M36" s="13"/>
      <c r="N36" s="13"/>
      <c r="O36" s="14"/>
    </row>
    <row r="37" spans="1:15" s="15" customFormat="1" ht="15" customHeight="1" x14ac:dyDescent="0.25">
      <c r="A37" s="140" t="s">
        <v>224</v>
      </c>
      <c r="B37" s="140"/>
      <c r="C37" s="140"/>
      <c r="D37" s="140"/>
      <c r="E37" s="140"/>
      <c r="F37" s="140"/>
      <c r="G37" s="140"/>
      <c r="L37" s="16"/>
      <c r="M37" s="16"/>
      <c r="N37" s="13"/>
      <c r="O37" s="14"/>
    </row>
    <row r="38" spans="1:15" s="15" customFormat="1" ht="15.75" customHeight="1" thickBot="1" x14ac:dyDescent="0.3">
      <c r="A38" s="140" t="s">
        <v>253</v>
      </c>
      <c r="B38" s="140"/>
      <c r="C38" s="140"/>
      <c r="D38" s="140"/>
      <c r="E38" s="140"/>
      <c r="F38" s="140"/>
      <c r="G38" s="140"/>
      <c r="H38" s="16"/>
      <c r="I38" s="16"/>
      <c r="J38" s="16"/>
      <c r="K38" s="16"/>
      <c r="L38" s="16"/>
      <c r="M38" s="16"/>
      <c r="N38" s="13"/>
      <c r="O38" s="14"/>
    </row>
    <row r="39" spans="1:15" ht="16.5" thickTop="1" thickBot="1" x14ac:dyDescent="0.3">
      <c r="A39" s="141" t="s">
        <v>36</v>
      </c>
      <c r="B39" s="141" t="s">
        <v>2</v>
      </c>
      <c r="C39" s="141" t="s">
        <v>3</v>
      </c>
      <c r="D39" s="141" t="s">
        <v>4</v>
      </c>
      <c r="E39" s="143" t="s">
        <v>7</v>
      </c>
      <c r="F39" s="141" t="s">
        <v>5</v>
      </c>
      <c r="G39" s="137" t="s">
        <v>51</v>
      </c>
      <c r="H39" s="137"/>
      <c r="I39" s="135" t="s">
        <v>50</v>
      </c>
      <c r="J39" s="136"/>
      <c r="K39" s="137" t="s">
        <v>49</v>
      </c>
      <c r="L39" s="137"/>
      <c r="M39" s="133" t="s">
        <v>6</v>
      </c>
    </row>
    <row r="40" spans="1:15" ht="16.5" thickTop="1" thickBot="1" x14ac:dyDescent="0.3">
      <c r="A40" s="142"/>
      <c r="B40" s="142"/>
      <c r="C40" s="142"/>
      <c r="D40" s="142"/>
      <c r="E40" s="144"/>
      <c r="F40" s="142"/>
      <c r="G40" s="51" t="s">
        <v>8</v>
      </c>
      <c r="H40" s="64" t="s">
        <v>9</v>
      </c>
      <c r="I40" s="30" t="s">
        <v>8</v>
      </c>
      <c r="J40" s="31" t="s">
        <v>9</v>
      </c>
      <c r="K40" s="51" t="s">
        <v>8</v>
      </c>
      <c r="L40" s="64" t="s">
        <v>9</v>
      </c>
      <c r="M40" s="134"/>
    </row>
    <row r="41" spans="1:15" ht="15.75" thickTop="1" x14ac:dyDescent="0.25">
      <c r="A41" s="123" t="s">
        <v>279</v>
      </c>
      <c r="B41" s="118"/>
      <c r="C41" s="118"/>
      <c r="D41" s="118"/>
      <c r="E41" s="118"/>
      <c r="F41" s="119"/>
      <c r="G41" s="120"/>
      <c r="H41" s="120"/>
      <c r="I41" s="121"/>
      <c r="J41" s="122"/>
      <c r="K41" s="120"/>
      <c r="L41" s="120">
        <v>65</v>
      </c>
      <c r="M41" s="119">
        <v>65</v>
      </c>
    </row>
    <row r="42" spans="1:15" ht="19.5" customHeight="1" x14ac:dyDescent="0.25">
      <c r="A42" s="36" t="s">
        <v>16</v>
      </c>
      <c r="B42" s="24">
        <v>43776</v>
      </c>
      <c r="C42" s="23" t="s">
        <v>254</v>
      </c>
      <c r="D42" s="25" t="s">
        <v>255</v>
      </c>
      <c r="E42" s="49" t="s">
        <v>64</v>
      </c>
      <c r="F42" s="17" t="s">
        <v>256</v>
      </c>
      <c r="G42" s="52"/>
      <c r="H42" s="65"/>
      <c r="I42" s="61"/>
      <c r="J42" s="37"/>
      <c r="K42" s="52">
        <v>6</v>
      </c>
      <c r="L42" s="65">
        <v>11</v>
      </c>
      <c r="M42" s="91">
        <f>SUM(G42:L42)</f>
        <v>17</v>
      </c>
    </row>
    <row r="43" spans="1:15" ht="19.5" customHeight="1" thickBot="1" x14ac:dyDescent="0.3">
      <c r="A43" s="36" t="s">
        <v>16</v>
      </c>
      <c r="B43" s="24">
        <v>43795</v>
      </c>
      <c r="C43" s="23" t="s">
        <v>257</v>
      </c>
      <c r="D43" s="25" t="s">
        <v>258</v>
      </c>
      <c r="E43" s="49" t="s">
        <v>259</v>
      </c>
      <c r="F43" s="17">
        <v>10</v>
      </c>
      <c r="G43" s="52">
        <v>8</v>
      </c>
      <c r="H43" s="65">
        <v>6</v>
      </c>
      <c r="I43" s="61"/>
      <c r="J43" s="37"/>
      <c r="K43" s="52">
        <v>3</v>
      </c>
      <c r="L43" s="65"/>
      <c r="M43" s="91">
        <f>SUM(G43:L43)</f>
        <v>17</v>
      </c>
    </row>
    <row r="44" spans="1:15" ht="19.5" customHeight="1" thickTop="1" thickBot="1" x14ac:dyDescent="0.3">
      <c r="A44" s="19" t="s">
        <v>126</v>
      </c>
      <c r="B44" s="25"/>
      <c r="C44" s="25"/>
      <c r="D44" s="25"/>
      <c r="E44" s="49"/>
      <c r="F44" s="56" t="s">
        <v>6</v>
      </c>
      <c r="G44" s="84" t="s">
        <v>70</v>
      </c>
      <c r="H44" s="126">
        <f>SUM(G42:G43,I42:I43,K42:K43)</f>
        <v>17</v>
      </c>
      <c r="I44" s="127"/>
      <c r="J44" s="85" t="s">
        <v>69</v>
      </c>
      <c r="K44" s="126">
        <f>SUM(H42:H43,J42:J43,L42:L43)</f>
        <v>17</v>
      </c>
      <c r="L44" s="127"/>
      <c r="M44" s="90">
        <f>SUM(M42:M43)</f>
        <v>34</v>
      </c>
    </row>
    <row r="45" spans="1:15" ht="19.5" customHeight="1" thickTop="1" x14ac:dyDescent="0.25">
      <c r="A45" s="36" t="s">
        <v>23</v>
      </c>
      <c r="B45" s="24">
        <v>43795</v>
      </c>
      <c r="C45" s="23" t="s">
        <v>260</v>
      </c>
      <c r="D45" s="25"/>
      <c r="E45" s="49" t="s">
        <v>261</v>
      </c>
      <c r="F45" s="17" t="s">
        <v>262</v>
      </c>
      <c r="G45" s="52"/>
      <c r="H45" s="65"/>
      <c r="I45" s="61"/>
      <c r="J45" s="37"/>
      <c r="K45" s="52">
        <v>4</v>
      </c>
      <c r="L45" s="65">
        <v>7</v>
      </c>
      <c r="M45" s="91">
        <f>SUM(G45:L45)</f>
        <v>11</v>
      </c>
    </row>
    <row r="46" spans="1:15" ht="19.5" customHeight="1" thickBot="1" x14ac:dyDescent="0.3">
      <c r="A46" s="36" t="s">
        <v>23</v>
      </c>
      <c r="B46" s="24">
        <v>43798</v>
      </c>
      <c r="C46" s="23" t="s">
        <v>263</v>
      </c>
      <c r="D46" s="25" t="s">
        <v>78</v>
      </c>
      <c r="E46" s="25" t="s">
        <v>79</v>
      </c>
      <c r="F46" s="17" t="s">
        <v>191</v>
      </c>
      <c r="G46" s="53">
        <v>65</v>
      </c>
      <c r="H46" s="66">
        <v>78</v>
      </c>
      <c r="I46" s="61"/>
      <c r="J46" s="37"/>
      <c r="K46" s="52"/>
      <c r="L46" s="65"/>
      <c r="M46" s="91">
        <f>SUM(G46:L46)</f>
        <v>143</v>
      </c>
    </row>
    <row r="47" spans="1:15" ht="19.5" customHeight="1" thickTop="1" thickBot="1" x14ac:dyDescent="0.3">
      <c r="A47" s="19" t="s">
        <v>126</v>
      </c>
      <c r="B47" s="25"/>
      <c r="C47" s="25"/>
      <c r="D47" s="25"/>
      <c r="E47" s="49"/>
      <c r="F47" s="56" t="s">
        <v>6</v>
      </c>
      <c r="G47" s="84" t="s">
        <v>70</v>
      </c>
      <c r="H47" s="126">
        <f>SUM(G45:G46,I45:I46,K45:K46)</f>
        <v>69</v>
      </c>
      <c r="I47" s="127"/>
      <c r="J47" s="85" t="s">
        <v>69</v>
      </c>
      <c r="K47" s="126">
        <f>SUM(H45:H46,J45:J46,L45:L46)</f>
        <v>85</v>
      </c>
      <c r="L47" s="127"/>
      <c r="M47" s="90">
        <f>SUM(M45:M46)</f>
        <v>154</v>
      </c>
    </row>
    <row r="48" spans="1:15" ht="19.5" customHeight="1" thickTop="1" x14ac:dyDescent="0.25">
      <c r="A48" s="76" t="s">
        <v>53</v>
      </c>
      <c r="B48" s="24">
        <v>43775</v>
      </c>
      <c r="C48" s="23" t="s">
        <v>80</v>
      </c>
      <c r="D48" s="25" t="s">
        <v>84</v>
      </c>
      <c r="E48" s="49" t="s">
        <v>85</v>
      </c>
      <c r="F48" s="17">
        <v>5</v>
      </c>
      <c r="G48" s="17">
        <v>42</v>
      </c>
      <c r="H48" s="66">
        <v>31</v>
      </c>
      <c r="I48" s="19"/>
      <c r="J48" s="32"/>
      <c r="K48" s="53"/>
      <c r="L48" s="66"/>
      <c r="M48" s="91">
        <f>SUM(G48:L48)</f>
        <v>73</v>
      </c>
    </row>
    <row r="49" spans="1:15" ht="19.5" customHeight="1" thickBot="1" x14ac:dyDescent="0.3">
      <c r="A49" s="76" t="s">
        <v>53</v>
      </c>
      <c r="B49" s="24">
        <v>43798</v>
      </c>
      <c r="C49" s="23" t="s">
        <v>80</v>
      </c>
      <c r="D49" s="25" t="s">
        <v>78</v>
      </c>
      <c r="E49" s="49" t="s">
        <v>79</v>
      </c>
      <c r="F49" s="17" t="s">
        <v>191</v>
      </c>
      <c r="G49" s="53">
        <v>65</v>
      </c>
      <c r="H49" s="66">
        <v>78</v>
      </c>
      <c r="I49" s="19"/>
      <c r="J49" s="32"/>
      <c r="K49" s="53"/>
      <c r="L49" s="66"/>
      <c r="M49" s="91">
        <f>SUM(G49:L49)</f>
        <v>143</v>
      </c>
    </row>
    <row r="50" spans="1:15" ht="19.5" customHeight="1" thickTop="1" thickBot="1" x14ac:dyDescent="0.3">
      <c r="A50" s="19" t="s">
        <v>126</v>
      </c>
      <c r="B50" s="25"/>
      <c r="C50" s="25"/>
      <c r="D50" s="25"/>
      <c r="E50" s="49"/>
      <c r="F50" s="56" t="s">
        <v>6</v>
      </c>
      <c r="G50" s="84" t="s">
        <v>70</v>
      </c>
      <c r="H50" s="126">
        <f>SUM(G48:G49,I48:I49,K48:K49)</f>
        <v>107</v>
      </c>
      <c r="I50" s="127">
        <f>SUM(I48:I49)</f>
        <v>0</v>
      </c>
      <c r="J50" s="85" t="s">
        <v>69</v>
      </c>
      <c r="K50" s="126">
        <f>SUM(H48:H49,J48:J49,L48:L49)</f>
        <v>109</v>
      </c>
      <c r="L50" s="127">
        <f>SUM(L48:L49)</f>
        <v>0</v>
      </c>
      <c r="M50" s="90">
        <f>SUM(M48:M49)</f>
        <v>216</v>
      </c>
    </row>
    <row r="51" spans="1:15" ht="19.5" customHeight="1" thickTop="1" x14ac:dyDescent="0.25">
      <c r="A51" s="36" t="s">
        <v>21</v>
      </c>
      <c r="B51" s="24">
        <v>43777</v>
      </c>
      <c r="C51" s="23" t="s">
        <v>20</v>
      </c>
      <c r="D51" s="25" t="s">
        <v>141</v>
      </c>
      <c r="E51" s="49" t="s">
        <v>66</v>
      </c>
      <c r="F51" s="17" t="s">
        <v>264</v>
      </c>
      <c r="G51" s="53"/>
      <c r="H51" s="66"/>
      <c r="I51" s="19"/>
      <c r="J51" s="32"/>
      <c r="K51" s="53">
        <v>2</v>
      </c>
      <c r="L51" s="66">
        <v>41</v>
      </c>
      <c r="M51" s="91">
        <f>SUM(G51:L51)</f>
        <v>43</v>
      </c>
    </row>
    <row r="52" spans="1:15" ht="19.5" customHeight="1" thickBot="1" x14ac:dyDescent="0.3">
      <c r="A52" s="36" t="s">
        <v>21</v>
      </c>
      <c r="B52" s="24">
        <v>43790</v>
      </c>
      <c r="C52" s="23" t="s">
        <v>265</v>
      </c>
      <c r="D52" s="25" t="s">
        <v>266</v>
      </c>
      <c r="E52" s="49" t="s">
        <v>132</v>
      </c>
      <c r="F52" s="17" t="s">
        <v>267</v>
      </c>
      <c r="G52" s="53"/>
      <c r="H52" s="66"/>
      <c r="I52" s="19"/>
      <c r="J52" s="32"/>
      <c r="K52" s="53">
        <v>1</v>
      </c>
      <c r="L52" s="66">
        <v>30</v>
      </c>
      <c r="M52" s="91">
        <f>SUM(G52:L52)</f>
        <v>31</v>
      </c>
    </row>
    <row r="53" spans="1:15" ht="19.5" customHeight="1" thickTop="1" thickBot="1" x14ac:dyDescent="0.3">
      <c r="A53" s="19" t="s">
        <v>126</v>
      </c>
      <c r="B53" s="25"/>
      <c r="C53" s="23"/>
      <c r="D53" s="25"/>
      <c r="E53" s="49"/>
      <c r="F53" s="56" t="s">
        <v>6</v>
      </c>
      <c r="G53" s="84" t="s">
        <v>70</v>
      </c>
      <c r="H53" s="126">
        <f>SUM(G51:G52,I51:I52,K51:K52)</f>
        <v>3</v>
      </c>
      <c r="I53" s="127">
        <f>SUM(I51:I52)</f>
        <v>0</v>
      </c>
      <c r="J53" s="85" t="s">
        <v>69</v>
      </c>
      <c r="K53" s="126">
        <f>SUM(H51:H52,J51:J52,L51:L52)</f>
        <v>71</v>
      </c>
      <c r="L53" s="127">
        <f>SUM(L51:L52)</f>
        <v>71</v>
      </c>
      <c r="M53" s="90">
        <f>SUM(M51:M52)</f>
        <v>74</v>
      </c>
    </row>
    <row r="54" spans="1:15" ht="19.5" customHeight="1" thickTop="1" thickBot="1" x14ac:dyDescent="0.3">
      <c r="A54" s="116"/>
      <c r="D54" s="22"/>
      <c r="E54" s="128" t="s">
        <v>52</v>
      </c>
      <c r="F54" s="129"/>
      <c r="G54" s="79">
        <f>SUM(G42:G43,G45:G46,G48:G49,G51:G52)</f>
        <v>180</v>
      </c>
      <c r="H54" s="79">
        <f>SUM(H42:H43,H45:H46,H48:H49,H51:H52)</f>
        <v>193</v>
      </c>
      <c r="I54" s="79">
        <f>SUM(I42:I43,I45:I46,I48:I49,I51:I52)</f>
        <v>0</v>
      </c>
      <c r="J54" s="79">
        <f>SUM(J42:J43,J45:J46,J48:J49,J51:J52)</f>
        <v>0</v>
      </c>
      <c r="K54" s="79">
        <f>SUM(K42:K43,K45:K46,K48:K49,K51:K52)</f>
        <v>16</v>
      </c>
      <c r="L54" s="79">
        <f>SUM(L41:L43,L45:L46,L48:L49,L51:L52)</f>
        <v>154</v>
      </c>
      <c r="M54" s="93">
        <f>SUM(M41,M44,M47,M50,M53)</f>
        <v>543</v>
      </c>
    </row>
    <row r="55" spans="1:15" ht="19.5" customHeight="1" thickTop="1" thickBot="1" x14ac:dyDescent="0.3">
      <c r="F55" s="6"/>
      <c r="G55" s="6"/>
      <c r="H55" s="6"/>
      <c r="I55" s="6"/>
      <c r="J55" s="6"/>
      <c r="K55" s="6"/>
    </row>
    <row r="56" spans="1:15" ht="13.5" customHeight="1" thickTop="1" thickBot="1" x14ac:dyDescent="0.3">
      <c r="A56" s="117"/>
      <c r="E56" s="22"/>
      <c r="F56" s="130" t="s">
        <v>10</v>
      </c>
      <c r="G56" s="131"/>
      <c r="H56" s="131"/>
      <c r="I56" s="131"/>
      <c r="J56" s="131"/>
      <c r="K56" s="132"/>
      <c r="L56" s="40"/>
      <c r="M56" s="42">
        <f>SUM(G54,I54,K54)</f>
        <v>196</v>
      </c>
    </row>
    <row r="57" spans="1:15" ht="19.5" customHeight="1" thickTop="1" thickBot="1" x14ac:dyDescent="0.3">
      <c r="A57" s="117"/>
      <c r="E57" s="22"/>
      <c r="F57" s="145" t="s">
        <v>11</v>
      </c>
      <c r="G57" s="146"/>
      <c r="H57" s="146"/>
      <c r="I57" s="146"/>
      <c r="J57" s="146"/>
      <c r="K57" s="147"/>
      <c r="L57" s="41"/>
      <c r="M57" s="43">
        <f>SUM(H54,J54,L54)</f>
        <v>347</v>
      </c>
    </row>
    <row r="58" spans="1:15" ht="15.75" thickTop="1" x14ac:dyDescent="0.25"/>
    <row r="59" spans="1:15" ht="22.5" customHeight="1" x14ac:dyDescent="0.35">
      <c r="A59" s="138" t="s">
        <v>0</v>
      </c>
      <c r="B59" s="138"/>
      <c r="C59" s="138"/>
      <c r="D59" s="138"/>
      <c r="E59" s="138"/>
      <c r="F59" s="138"/>
      <c r="G59" s="138"/>
      <c r="H59" s="9"/>
      <c r="I59" s="9"/>
      <c r="J59" s="9"/>
      <c r="K59" s="9"/>
      <c r="L59" s="9"/>
      <c r="M59" s="9"/>
      <c r="N59" s="1"/>
      <c r="O59" s="2"/>
    </row>
    <row r="60" spans="1:15" s="15" customFormat="1" ht="14.25" customHeight="1" x14ac:dyDescent="0.25">
      <c r="A60" s="139" t="s">
        <v>1</v>
      </c>
      <c r="B60" s="139"/>
      <c r="C60" s="139"/>
      <c r="D60" s="139"/>
      <c r="E60" s="139"/>
      <c r="F60" s="139"/>
      <c r="G60" s="139"/>
      <c r="H60" s="13"/>
      <c r="I60" s="13"/>
      <c r="J60" s="13"/>
      <c r="K60" s="13"/>
      <c r="L60" s="13"/>
      <c r="M60" s="13"/>
      <c r="N60" s="13"/>
      <c r="O60" s="14"/>
    </row>
    <row r="61" spans="1:15" s="15" customFormat="1" ht="15" customHeight="1" x14ac:dyDescent="0.25">
      <c r="A61" s="140" t="s">
        <v>224</v>
      </c>
      <c r="B61" s="140"/>
      <c r="C61" s="140"/>
      <c r="D61" s="140"/>
      <c r="E61" s="140"/>
      <c r="F61" s="140"/>
      <c r="G61" s="140"/>
      <c r="L61" s="16"/>
      <c r="M61" s="16"/>
      <c r="N61" s="13"/>
      <c r="O61" s="14"/>
    </row>
    <row r="62" spans="1:15" s="15" customFormat="1" ht="15.75" customHeight="1" thickBot="1" x14ac:dyDescent="0.3">
      <c r="A62" s="140" t="s">
        <v>268</v>
      </c>
      <c r="B62" s="140"/>
      <c r="C62" s="140"/>
      <c r="D62" s="140"/>
      <c r="E62" s="140"/>
      <c r="F62" s="140"/>
      <c r="G62" s="140"/>
      <c r="H62" s="16"/>
      <c r="I62" s="16"/>
      <c r="J62" s="16"/>
      <c r="K62" s="16"/>
      <c r="L62" s="16"/>
      <c r="M62" s="16"/>
      <c r="N62" s="13"/>
      <c r="O62" s="14"/>
    </row>
    <row r="63" spans="1:15" ht="16.5" thickTop="1" thickBot="1" x14ac:dyDescent="0.3">
      <c r="A63" s="141" t="s">
        <v>36</v>
      </c>
      <c r="B63" s="141" t="s">
        <v>2</v>
      </c>
      <c r="C63" s="141" t="s">
        <v>3</v>
      </c>
      <c r="D63" s="141" t="s">
        <v>4</v>
      </c>
      <c r="E63" s="143" t="s">
        <v>7</v>
      </c>
      <c r="F63" s="141" t="s">
        <v>5</v>
      </c>
      <c r="G63" s="137" t="s">
        <v>51</v>
      </c>
      <c r="H63" s="137"/>
      <c r="I63" s="135" t="s">
        <v>50</v>
      </c>
      <c r="J63" s="136"/>
      <c r="K63" s="137" t="s">
        <v>49</v>
      </c>
      <c r="L63" s="137"/>
      <c r="M63" s="133" t="s">
        <v>6</v>
      </c>
    </row>
    <row r="64" spans="1:15" ht="16.5" thickTop="1" thickBot="1" x14ac:dyDescent="0.3">
      <c r="A64" s="142"/>
      <c r="B64" s="142"/>
      <c r="C64" s="142"/>
      <c r="D64" s="142"/>
      <c r="E64" s="144"/>
      <c r="F64" s="142"/>
      <c r="G64" s="51" t="s">
        <v>8</v>
      </c>
      <c r="H64" s="64" t="s">
        <v>9</v>
      </c>
      <c r="I64" s="30" t="s">
        <v>8</v>
      </c>
      <c r="J64" s="31" t="s">
        <v>9</v>
      </c>
      <c r="K64" s="51" t="s">
        <v>8</v>
      </c>
      <c r="L64" s="64" t="s">
        <v>9</v>
      </c>
      <c r="M64" s="134"/>
    </row>
    <row r="65" spans="1:13" ht="15.75" thickTop="1" x14ac:dyDescent="0.25">
      <c r="A65" s="123" t="s">
        <v>279</v>
      </c>
      <c r="B65" s="118"/>
      <c r="C65" s="118"/>
      <c r="D65" s="118"/>
      <c r="E65" s="118"/>
      <c r="F65" s="119"/>
      <c r="G65" s="120"/>
      <c r="H65" s="120"/>
      <c r="I65" s="121"/>
      <c r="J65" s="122"/>
      <c r="K65" s="120"/>
      <c r="L65" s="120">
        <v>82</v>
      </c>
      <c r="M65" s="119">
        <v>82</v>
      </c>
    </row>
    <row r="66" spans="1:13" ht="19.5" customHeight="1" thickBot="1" x14ac:dyDescent="0.3">
      <c r="A66" s="36" t="s">
        <v>23</v>
      </c>
      <c r="B66" s="24">
        <v>43805</v>
      </c>
      <c r="C66" s="23" t="s">
        <v>269</v>
      </c>
      <c r="D66" s="25" t="s">
        <v>141</v>
      </c>
      <c r="E66" s="49" t="s">
        <v>66</v>
      </c>
      <c r="F66" s="17" t="s">
        <v>270</v>
      </c>
      <c r="G66" s="52"/>
      <c r="H66" s="65"/>
      <c r="I66" s="61"/>
      <c r="J66" s="37"/>
      <c r="K66" s="52">
        <v>1</v>
      </c>
      <c r="L66" s="65">
        <v>17</v>
      </c>
      <c r="M66" s="91">
        <f>SUM(G66:L66)</f>
        <v>18</v>
      </c>
    </row>
    <row r="67" spans="1:13" ht="19.5" customHeight="1" thickTop="1" thickBot="1" x14ac:dyDescent="0.3">
      <c r="A67" s="19" t="s">
        <v>126</v>
      </c>
      <c r="B67" s="25"/>
      <c r="C67" s="25"/>
      <c r="D67" s="25"/>
      <c r="E67" s="49"/>
      <c r="F67" s="56" t="s">
        <v>6</v>
      </c>
      <c r="G67" s="84" t="s">
        <v>70</v>
      </c>
      <c r="H67" s="126">
        <f>SUM(G66:G66,I66:I66,K66:K66)</f>
        <v>1</v>
      </c>
      <c r="I67" s="127"/>
      <c r="J67" s="85" t="s">
        <v>69</v>
      </c>
      <c r="K67" s="126">
        <f>SUM(H66:H66,J66:J66,L66:L66)</f>
        <v>17</v>
      </c>
      <c r="L67" s="127"/>
      <c r="M67" s="90">
        <f>SUM(M66:M66)</f>
        <v>18</v>
      </c>
    </row>
    <row r="68" spans="1:13" ht="19.5" customHeight="1" thickTop="1" thickBot="1" x14ac:dyDescent="0.3">
      <c r="A68" s="36" t="s">
        <v>54</v>
      </c>
      <c r="B68" s="24">
        <v>43812</v>
      </c>
      <c r="C68" s="23" t="s">
        <v>239</v>
      </c>
      <c r="D68" s="25" t="s">
        <v>271</v>
      </c>
      <c r="E68" s="49" t="s">
        <v>272</v>
      </c>
      <c r="F68" s="17" t="s">
        <v>273</v>
      </c>
      <c r="G68" s="53"/>
      <c r="H68" s="66"/>
      <c r="I68" s="19">
        <v>122</v>
      </c>
      <c r="J68" s="32">
        <v>148</v>
      </c>
      <c r="K68" s="53"/>
      <c r="L68" s="66"/>
      <c r="M68" s="91">
        <f>SUM(G68:L68)</f>
        <v>270</v>
      </c>
    </row>
    <row r="69" spans="1:13" ht="19.5" customHeight="1" thickTop="1" thickBot="1" x14ac:dyDescent="0.3">
      <c r="A69" s="19" t="s">
        <v>126</v>
      </c>
      <c r="B69" s="25"/>
      <c r="C69" s="23"/>
      <c r="D69" s="25"/>
      <c r="E69" s="49"/>
      <c r="F69" s="56" t="s">
        <v>6</v>
      </c>
      <c r="G69" s="84" t="s">
        <v>70</v>
      </c>
      <c r="H69" s="126">
        <f>SUM(G68:G68,I68:I68,K68:K68)</f>
        <v>122</v>
      </c>
      <c r="I69" s="127"/>
      <c r="J69" s="85" t="s">
        <v>69</v>
      </c>
      <c r="K69" s="126">
        <f>SUM(H68:H68,J68:J68,L68:L68)</f>
        <v>148</v>
      </c>
      <c r="L69" s="127"/>
      <c r="M69" s="90">
        <f>SUM(M68:M68)</f>
        <v>270</v>
      </c>
    </row>
    <row r="70" spans="1:13" ht="19.5" customHeight="1" thickTop="1" x14ac:dyDescent="0.25">
      <c r="A70" s="36" t="s">
        <v>21</v>
      </c>
      <c r="B70" s="24">
        <v>43809</v>
      </c>
      <c r="C70" s="23" t="s">
        <v>274</v>
      </c>
      <c r="D70" s="25" t="s">
        <v>275</v>
      </c>
      <c r="E70" s="49" t="s">
        <v>37</v>
      </c>
      <c r="F70" s="17" t="s">
        <v>276</v>
      </c>
      <c r="G70" s="53"/>
      <c r="H70" s="66"/>
      <c r="I70" s="19"/>
      <c r="J70" s="32"/>
      <c r="K70" s="53">
        <v>1</v>
      </c>
      <c r="L70" s="66">
        <v>29</v>
      </c>
      <c r="M70" s="91">
        <f>SUM(G70:L70)</f>
        <v>30</v>
      </c>
    </row>
    <row r="71" spans="1:13" ht="19.5" customHeight="1" thickBot="1" x14ac:dyDescent="0.3">
      <c r="A71" s="36" t="s">
        <v>21</v>
      </c>
      <c r="B71" s="24">
        <v>43810</v>
      </c>
      <c r="C71" s="23" t="s">
        <v>274</v>
      </c>
      <c r="D71" s="25" t="s">
        <v>277</v>
      </c>
      <c r="E71" s="49" t="s">
        <v>238</v>
      </c>
      <c r="F71" s="17" t="s">
        <v>278</v>
      </c>
      <c r="G71" s="53"/>
      <c r="H71" s="66"/>
      <c r="I71" s="19"/>
      <c r="J71" s="32"/>
      <c r="K71" s="53">
        <v>7</v>
      </c>
      <c r="L71" s="66">
        <v>40</v>
      </c>
      <c r="M71" s="91">
        <f>SUM(G71:L71)</f>
        <v>47</v>
      </c>
    </row>
    <row r="72" spans="1:13" ht="19.5" customHeight="1" thickTop="1" thickBot="1" x14ac:dyDescent="0.3">
      <c r="A72" s="19" t="s">
        <v>126</v>
      </c>
      <c r="B72" s="25"/>
      <c r="C72" s="23"/>
      <c r="D72" s="25"/>
      <c r="E72" s="49"/>
      <c r="F72" s="56" t="s">
        <v>6</v>
      </c>
      <c r="G72" s="84" t="s">
        <v>70</v>
      </c>
      <c r="H72" s="126">
        <f>SUM(G70:G71,I70:I71,K70:K71)</f>
        <v>8</v>
      </c>
      <c r="I72" s="127"/>
      <c r="J72" s="85" t="s">
        <v>69</v>
      </c>
      <c r="K72" s="126">
        <f>SUM(H70:H71,J70:J71,L70:L71)</f>
        <v>69</v>
      </c>
      <c r="L72" s="127"/>
      <c r="M72" s="90">
        <f>SUM(M70:M71)</f>
        <v>77</v>
      </c>
    </row>
    <row r="73" spans="1:13" ht="19.5" customHeight="1" thickTop="1" thickBot="1" x14ac:dyDescent="0.3">
      <c r="A73" s="116"/>
      <c r="D73" s="22"/>
      <c r="E73" s="128" t="s">
        <v>52</v>
      </c>
      <c r="F73" s="129"/>
      <c r="G73" s="79">
        <f>SUM(G66,G68,G70:G71)</f>
        <v>0</v>
      </c>
      <c r="H73" s="79">
        <f>SUM(H66,H68,H70:H71)</f>
        <v>0</v>
      </c>
      <c r="I73" s="79">
        <f>SUM(I66,I68,I70:I71)</f>
        <v>122</v>
      </c>
      <c r="J73" s="79">
        <f>SUM(J66,J68,J70:J71)</f>
        <v>148</v>
      </c>
      <c r="K73" s="79">
        <f>SUM(K66,K68,K70:K71)</f>
        <v>9</v>
      </c>
      <c r="L73" s="79">
        <f>SUM(L65:L66,L68,L70:L71)</f>
        <v>168</v>
      </c>
      <c r="M73" s="93">
        <f>SUM(M65,M67,M69,M72)</f>
        <v>447</v>
      </c>
    </row>
    <row r="74" spans="1:13" ht="19.5" customHeight="1" thickTop="1" thickBot="1" x14ac:dyDescent="0.3">
      <c r="F74" s="6"/>
      <c r="G74" s="6"/>
      <c r="H74" s="6"/>
      <c r="I74" s="6"/>
      <c r="J74" s="6"/>
      <c r="K74" s="6"/>
    </row>
    <row r="75" spans="1:13" ht="13.5" customHeight="1" thickTop="1" thickBot="1" x14ac:dyDescent="0.3">
      <c r="A75" s="117"/>
      <c r="E75" s="22"/>
      <c r="F75" s="130" t="s">
        <v>10</v>
      </c>
      <c r="G75" s="131"/>
      <c r="H75" s="131"/>
      <c r="I75" s="131"/>
      <c r="J75" s="131"/>
      <c r="K75" s="132"/>
      <c r="L75" s="40"/>
      <c r="M75" s="42">
        <f>SUM(G73,I73,K73)</f>
        <v>131</v>
      </c>
    </row>
    <row r="76" spans="1:13" ht="19.5" customHeight="1" thickTop="1" thickBot="1" x14ac:dyDescent="0.3">
      <c r="A76" s="117"/>
      <c r="E76" s="22"/>
      <c r="F76" s="145" t="s">
        <v>11</v>
      </c>
      <c r="G76" s="146"/>
      <c r="H76" s="146"/>
      <c r="I76" s="146"/>
      <c r="J76" s="146"/>
      <c r="K76" s="147"/>
      <c r="L76" s="41"/>
      <c r="M76" s="43">
        <f>SUM(H73,J73,L73)</f>
        <v>316</v>
      </c>
    </row>
    <row r="77" spans="1:13" ht="15.75" thickTop="1" x14ac:dyDescent="0.25"/>
  </sheetData>
  <mergeCells count="8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M5:M6"/>
    <mergeCell ref="H9:I9"/>
    <mergeCell ref="K9:L9"/>
    <mergeCell ref="H12:I12"/>
    <mergeCell ref="K12:L12"/>
    <mergeCell ref="H14:I14"/>
    <mergeCell ref="K14:L14"/>
    <mergeCell ref="H17:I17"/>
    <mergeCell ref="K17:L17"/>
    <mergeCell ref="A34:G34"/>
    <mergeCell ref="H19:I19"/>
    <mergeCell ref="K19:L19"/>
    <mergeCell ref="H21:I21"/>
    <mergeCell ref="K21:L21"/>
    <mergeCell ref="H26:I26"/>
    <mergeCell ref="K26:L26"/>
    <mergeCell ref="H29:I29"/>
    <mergeCell ref="K29:L29"/>
    <mergeCell ref="E30:F30"/>
    <mergeCell ref="F32:K32"/>
    <mergeCell ref="F33:K33"/>
    <mergeCell ref="A35:G35"/>
    <mergeCell ref="A36:G36"/>
    <mergeCell ref="A37:G37"/>
    <mergeCell ref="A38:G38"/>
    <mergeCell ref="A39:A40"/>
    <mergeCell ref="B39:B40"/>
    <mergeCell ref="C39:C40"/>
    <mergeCell ref="D39:D40"/>
    <mergeCell ref="E39:E40"/>
    <mergeCell ref="F39:F40"/>
    <mergeCell ref="G39:H39"/>
    <mergeCell ref="I39:J39"/>
    <mergeCell ref="K39:L39"/>
    <mergeCell ref="M39:M40"/>
    <mergeCell ref="H44:I44"/>
    <mergeCell ref="K44:L44"/>
    <mergeCell ref="A61:G61"/>
    <mergeCell ref="H47:I47"/>
    <mergeCell ref="K47:L47"/>
    <mergeCell ref="H50:I50"/>
    <mergeCell ref="K50:L50"/>
    <mergeCell ref="H53:I53"/>
    <mergeCell ref="K53:L53"/>
    <mergeCell ref="E54:F54"/>
    <mergeCell ref="F56:K56"/>
    <mergeCell ref="F57:K57"/>
    <mergeCell ref="A59:G59"/>
    <mergeCell ref="A60:G60"/>
    <mergeCell ref="A62:G62"/>
    <mergeCell ref="A63:A64"/>
    <mergeCell ref="B63:B64"/>
    <mergeCell ref="C63:C64"/>
    <mergeCell ref="D63:D64"/>
    <mergeCell ref="E63:E64"/>
    <mergeCell ref="F63:F64"/>
    <mergeCell ref="G63:H63"/>
    <mergeCell ref="E73:F73"/>
    <mergeCell ref="F75:K75"/>
    <mergeCell ref="F76:K76"/>
    <mergeCell ref="M63:M64"/>
    <mergeCell ref="H67:I67"/>
    <mergeCell ref="K67:L67"/>
    <mergeCell ref="H72:I72"/>
    <mergeCell ref="K72:L72"/>
    <mergeCell ref="H69:I69"/>
    <mergeCell ref="K69:L69"/>
    <mergeCell ref="I63:J63"/>
    <mergeCell ref="K63:L63"/>
  </mergeCells>
  <hyperlinks>
    <hyperlink ref="G5" r:id="rId1" display="NIÑ@S" xr:uid="{18C631F8-4E23-4E03-A544-A9BD30A7A6D8}"/>
    <hyperlink ref="G39" r:id="rId2" display="NIÑ@S" xr:uid="{87B83FE4-DD2B-4D3C-BE6C-9618CA73B45C}"/>
    <hyperlink ref="G63" r:id="rId3" display="NIÑ@S" xr:uid="{CA77A50F-3643-4B0D-8881-F15B98B0C6E6}"/>
  </hyperlinks>
  <pageMargins left="0.7" right="0.7" top="0.75" bottom="0.75" header="0.3" footer="0.3"/>
  <pageSetup orientation="portrait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3318-B7F6-4134-A815-8A6B14CF6B42}">
  <sheetPr>
    <pageSetUpPr fitToPage="1"/>
  </sheetPr>
  <dimension ref="B1:O178"/>
  <sheetViews>
    <sheetView topLeftCell="B127" zoomScaleNormal="100" zoomScaleSheetLayoutView="50" workbookViewId="0">
      <selection activeCell="D16" sqref="D16"/>
    </sheetView>
  </sheetViews>
  <sheetFormatPr baseColWidth="10" defaultRowHeight="15" x14ac:dyDescent="0.25"/>
  <cols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7.7109375" customWidth="1"/>
    <col min="7" max="7" width="7" customWidth="1"/>
    <col min="8" max="13" width="3.7109375" customWidth="1"/>
    <col min="14" max="14" width="6.7109375" customWidth="1"/>
    <col min="15" max="15" width="19.7109375" customWidth="1"/>
    <col min="16" max="16" width="7.140625" customWidth="1"/>
    <col min="17" max="17" width="11.5703125" customWidth="1"/>
    <col min="18" max="18" width="23.7109375" customWidth="1"/>
    <col min="19" max="19" width="22.7109375" customWidth="1"/>
    <col min="20" max="20" width="17.7109375" customWidth="1"/>
    <col min="21" max="21" width="7" customWidth="1"/>
    <col min="22" max="27" width="3.7109375" customWidth="1"/>
    <col min="28" max="28" width="6.7109375" customWidth="1"/>
  </cols>
  <sheetData>
    <row r="1" spans="2:15" ht="29.25" customHeight="1" x14ac:dyDescent="0.3">
      <c r="B1" s="138" t="s">
        <v>0</v>
      </c>
      <c r="C1" s="138"/>
      <c r="D1" s="138"/>
      <c r="E1" s="138"/>
      <c r="F1" s="138"/>
      <c r="G1" s="138"/>
      <c r="H1" s="138"/>
      <c r="I1" s="9"/>
      <c r="J1" s="9"/>
      <c r="K1" s="9"/>
      <c r="L1" s="9"/>
      <c r="M1" s="9"/>
      <c r="N1" s="9"/>
      <c r="O1" s="9"/>
    </row>
    <row r="2" spans="2:15" s="15" customFormat="1" ht="18" customHeight="1" x14ac:dyDescent="0.25">
      <c r="B2" s="139" t="s">
        <v>1</v>
      </c>
      <c r="C2" s="139"/>
      <c r="D2" s="139"/>
      <c r="E2" s="139"/>
      <c r="F2" s="139"/>
      <c r="G2" s="139"/>
      <c r="H2" s="139"/>
      <c r="I2" s="13"/>
      <c r="J2" s="13"/>
      <c r="K2" s="13"/>
      <c r="L2" s="13"/>
      <c r="M2" s="13"/>
      <c r="N2" s="13"/>
      <c r="O2" s="13"/>
    </row>
    <row r="3" spans="2:15" s="15" customFormat="1" ht="18" customHeight="1" x14ac:dyDescent="0.25">
      <c r="B3" s="140" t="s">
        <v>56</v>
      </c>
      <c r="C3" s="140"/>
      <c r="D3" s="140"/>
      <c r="E3" s="140"/>
      <c r="F3" s="140"/>
      <c r="G3" s="140"/>
      <c r="H3" s="140"/>
      <c r="M3" s="16"/>
      <c r="N3" s="16"/>
      <c r="O3" s="16"/>
    </row>
    <row r="4" spans="2:15" s="15" customFormat="1" ht="25.5" customHeight="1" thickBot="1" x14ac:dyDescent="0.3">
      <c r="B4" s="140" t="s">
        <v>58</v>
      </c>
      <c r="C4" s="140"/>
      <c r="D4" s="140"/>
      <c r="E4" s="140"/>
      <c r="F4" s="140"/>
      <c r="G4" s="140"/>
      <c r="H4" s="140"/>
      <c r="I4" s="16"/>
      <c r="J4" s="16"/>
      <c r="K4" s="16"/>
      <c r="L4" s="16"/>
      <c r="M4" s="16"/>
      <c r="N4" s="16"/>
      <c r="O4" s="16"/>
    </row>
    <row r="5" spans="2:15" ht="16.5" thickTop="1" thickBot="1" x14ac:dyDescent="0.3">
      <c r="B5" s="141" t="s">
        <v>36</v>
      </c>
      <c r="C5" s="141" t="s">
        <v>2</v>
      </c>
      <c r="D5" s="141" t="s">
        <v>3</v>
      </c>
      <c r="E5" s="141" t="s">
        <v>4</v>
      </c>
      <c r="F5" s="143" t="s">
        <v>7</v>
      </c>
      <c r="G5" s="141" t="s">
        <v>5</v>
      </c>
      <c r="H5" s="137" t="s">
        <v>51</v>
      </c>
      <c r="I5" s="137"/>
      <c r="J5" s="135" t="s">
        <v>50</v>
      </c>
      <c r="K5" s="136"/>
      <c r="L5" s="137" t="s">
        <v>49</v>
      </c>
      <c r="M5" s="137"/>
      <c r="N5" s="133" t="s">
        <v>6</v>
      </c>
      <c r="O5" s="78"/>
    </row>
    <row r="6" spans="2:15" ht="16.5" thickTop="1" thickBot="1" x14ac:dyDescent="0.3">
      <c r="B6" s="142"/>
      <c r="C6" s="142"/>
      <c r="D6" s="142"/>
      <c r="E6" s="142"/>
      <c r="F6" s="144"/>
      <c r="G6" s="142"/>
      <c r="H6" s="51" t="s">
        <v>8</v>
      </c>
      <c r="I6" s="64" t="s">
        <v>9</v>
      </c>
      <c r="J6" s="30" t="s">
        <v>8</v>
      </c>
      <c r="K6" s="31" t="s">
        <v>9</v>
      </c>
      <c r="L6" s="51" t="s">
        <v>8</v>
      </c>
      <c r="M6" s="64" t="s">
        <v>9</v>
      </c>
      <c r="N6" s="134"/>
      <c r="O6" s="78"/>
    </row>
    <row r="7" spans="2:15" ht="15.75" thickTop="1" x14ac:dyDescent="0.25">
      <c r="B7" s="94"/>
      <c r="C7" s="95" t="s">
        <v>86</v>
      </c>
      <c r="D7" s="96" t="s">
        <v>87</v>
      </c>
      <c r="E7" s="97"/>
      <c r="F7" s="98" t="s">
        <v>14</v>
      </c>
      <c r="G7" s="99" t="s">
        <v>88</v>
      </c>
      <c r="H7" s="100"/>
      <c r="I7" s="101"/>
      <c r="J7" s="102"/>
      <c r="K7" s="103"/>
      <c r="L7" s="100"/>
      <c r="M7" s="101">
        <v>45</v>
      </c>
      <c r="N7" s="104">
        <f t="shared" ref="N7:N13" si="0">SUM(H7:M7)</f>
        <v>45</v>
      </c>
      <c r="O7" s="78"/>
    </row>
    <row r="8" spans="2:15" x14ac:dyDescent="0.25">
      <c r="B8" s="35" t="s">
        <v>12</v>
      </c>
      <c r="C8" s="29">
        <v>43483</v>
      </c>
      <c r="D8" s="28" t="s">
        <v>77</v>
      </c>
      <c r="E8" s="27" t="s">
        <v>78</v>
      </c>
      <c r="F8" s="48" t="s">
        <v>79</v>
      </c>
      <c r="G8" s="20">
        <v>6</v>
      </c>
      <c r="H8" s="52">
        <v>10</v>
      </c>
      <c r="I8" s="65">
        <v>11</v>
      </c>
      <c r="J8" s="61"/>
      <c r="K8" s="37"/>
      <c r="L8" s="52"/>
      <c r="M8" s="65"/>
      <c r="N8" s="89">
        <f t="shared" si="0"/>
        <v>21</v>
      </c>
      <c r="O8" s="77"/>
    </row>
    <row r="9" spans="2:15" x14ac:dyDescent="0.25">
      <c r="B9" s="35" t="s">
        <v>12</v>
      </c>
      <c r="C9" s="29">
        <v>43483</v>
      </c>
      <c r="D9" s="28" t="s">
        <v>77</v>
      </c>
      <c r="E9" s="27" t="s">
        <v>78</v>
      </c>
      <c r="F9" s="48" t="s">
        <v>79</v>
      </c>
      <c r="G9" s="20">
        <v>7</v>
      </c>
      <c r="H9" s="19">
        <v>16</v>
      </c>
      <c r="I9" s="66">
        <v>21</v>
      </c>
      <c r="J9" s="19"/>
      <c r="K9" s="32"/>
      <c r="L9" s="53"/>
      <c r="M9" s="32"/>
      <c r="N9" s="89">
        <f t="shared" si="0"/>
        <v>37</v>
      </c>
      <c r="O9" s="77"/>
    </row>
    <row r="10" spans="2:15" x14ac:dyDescent="0.25">
      <c r="B10" s="35" t="s">
        <v>12</v>
      </c>
      <c r="C10" s="29">
        <v>43483</v>
      </c>
      <c r="D10" s="28" t="s">
        <v>77</v>
      </c>
      <c r="E10" s="27" t="s">
        <v>78</v>
      </c>
      <c r="F10" s="48" t="s">
        <v>79</v>
      </c>
      <c r="G10" s="20">
        <v>8</v>
      </c>
      <c r="H10" s="86">
        <v>8</v>
      </c>
      <c r="I10" s="87">
        <v>10</v>
      </c>
      <c r="J10" s="88"/>
      <c r="K10" s="38"/>
      <c r="L10" s="86"/>
      <c r="M10" s="87"/>
      <c r="N10" s="89">
        <f t="shared" si="0"/>
        <v>18</v>
      </c>
      <c r="O10" s="77"/>
    </row>
    <row r="11" spans="2:15" x14ac:dyDescent="0.25">
      <c r="B11" s="35" t="s">
        <v>12</v>
      </c>
      <c r="C11" s="29">
        <v>43483</v>
      </c>
      <c r="D11" s="28" t="s">
        <v>77</v>
      </c>
      <c r="E11" s="27" t="s">
        <v>78</v>
      </c>
      <c r="F11" s="48" t="s">
        <v>79</v>
      </c>
      <c r="G11" s="17">
        <v>9</v>
      </c>
      <c r="H11" s="19">
        <v>14</v>
      </c>
      <c r="I11" s="66">
        <v>13</v>
      </c>
      <c r="J11" s="19"/>
      <c r="K11" s="32"/>
      <c r="L11" s="53"/>
      <c r="M11" s="32"/>
      <c r="N11" s="89">
        <f t="shared" si="0"/>
        <v>27</v>
      </c>
      <c r="O11" s="77"/>
    </row>
    <row r="12" spans="2:15" x14ac:dyDescent="0.25">
      <c r="B12" s="35" t="s">
        <v>12</v>
      </c>
      <c r="C12" s="29">
        <v>43483</v>
      </c>
      <c r="D12" s="28" t="s">
        <v>77</v>
      </c>
      <c r="E12" s="27" t="s">
        <v>78</v>
      </c>
      <c r="F12" s="48" t="s">
        <v>79</v>
      </c>
      <c r="G12" s="20">
        <v>10</v>
      </c>
      <c r="H12" s="19">
        <v>10</v>
      </c>
      <c r="I12" s="66">
        <v>14</v>
      </c>
      <c r="J12" s="19"/>
      <c r="K12" s="32"/>
      <c r="L12" s="53"/>
      <c r="M12" s="32"/>
      <c r="N12" s="89">
        <f t="shared" si="0"/>
        <v>24</v>
      </c>
      <c r="O12" s="77"/>
    </row>
    <row r="13" spans="2:15" ht="15.75" thickBot="1" x14ac:dyDescent="0.3">
      <c r="B13" s="35" t="s">
        <v>12</v>
      </c>
      <c r="C13" s="29">
        <v>43483</v>
      </c>
      <c r="D13" s="28" t="s">
        <v>77</v>
      </c>
      <c r="E13" s="27" t="s">
        <v>78</v>
      </c>
      <c r="F13" s="48" t="s">
        <v>79</v>
      </c>
      <c r="G13" s="20">
        <v>11</v>
      </c>
      <c r="H13" s="86">
        <v>8</v>
      </c>
      <c r="I13" s="87">
        <v>8</v>
      </c>
      <c r="J13" s="88"/>
      <c r="K13" s="38"/>
      <c r="L13" s="86"/>
      <c r="M13" s="87"/>
      <c r="N13" s="89">
        <f t="shared" si="0"/>
        <v>16</v>
      </c>
      <c r="O13" s="77"/>
    </row>
    <row r="14" spans="2:15" ht="16.5" thickTop="1" thickBot="1" x14ac:dyDescent="0.3">
      <c r="B14" s="19"/>
      <c r="C14" s="25"/>
      <c r="D14" s="25"/>
      <c r="E14" s="25"/>
      <c r="F14" s="49"/>
      <c r="G14" s="56" t="s">
        <v>6</v>
      </c>
      <c r="H14" s="85" t="s">
        <v>70</v>
      </c>
      <c r="I14" s="126">
        <f>SUM(H8:H13,J8:J13,L8:L13)</f>
        <v>66</v>
      </c>
      <c r="J14" s="127"/>
      <c r="K14" s="85" t="s">
        <v>69</v>
      </c>
      <c r="L14" s="126">
        <f>SUM(I8:I13,K8:K13,M8:M13)</f>
        <v>77</v>
      </c>
      <c r="M14" s="127"/>
      <c r="N14" s="90">
        <f>SUM(N8:N13)</f>
        <v>143</v>
      </c>
    </row>
    <row r="15" spans="2:15" ht="16.5" thickTop="1" thickBot="1" x14ac:dyDescent="0.3">
      <c r="B15" s="36" t="s">
        <v>16</v>
      </c>
      <c r="C15" s="24"/>
      <c r="D15" s="23"/>
      <c r="E15" s="25"/>
      <c r="F15" s="49"/>
      <c r="G15" s="17"/>
      <c r="H15" s="52"/>
      <c r="I15" s="65"/>
      <c r="J15" s="61"/>
      <c r="K15" s="37"/>
      <c r="L15" s="52"/>
      <c r="M15" s="65"/>
      <c r="N15" s="91">
        <f t="shared" ref="N15:N44" si="1">SUM(H15:M15)</f>
        <v>0</v>
      </c>
      <c r="O15" s="77"/>
    </row>
    <row r="16" spans="2:15" ht="16.5" thickTop="1" thickBot="1" x14ac:dyDescent="0.3">
      <c r="B16" s="19"/>
      <c r="C16" s="25"/>
      <c r="D16" s="25"/>
      <c r="E16" s="25"/>
      <c r="F16" s="49"/>
      <c r="G16" s="56" t="s">
        <v>6</v>
      </c>
      <c r="H16" s="84" t="s">
        <v>70</v>
      </c>
      <c r="I16" s="126">
        <f>SUM(H15:H15,J15:J15,L15:L15)</f>
        <v>0</v>
      </c>
      <c r="J16" s="127"/>
      <c r="K16" s="85" t="s">
        <v>69</v>
      </c>
      <c r="L16" s="126">
        <f>SUM(I15:I15,K15:K15,M15:M15)</f>
        <v>0</v>
      </c>
      <c r="M16" s="127"/>
      <c r="N16" s="90">
        <f>SUM(N15:N15)</f>
        <v>0</v>
      </c>
    </row>
    <row r="17" spans="2:15" ht="16.5" thickTop="1" thickBot="1" x14ac:dyDescent="0.3">
      <c r="B17" s="36" t="s">
        <v>23</v>
      </c>
      <c r="C17" s="24">
        <v>43487</v>
      </c>
      <c r="D17" s="23" t="s">
        <v>81</v>
      </c>
      <c r="E17" s="25" t="s">
        <v>82</v>
      </c>
      <c r="F17" s="49" t="s">
        <v>66</v>
      </c>
      <c r="G17" s="17" t="s">
        <v>67</v>
      </c>
      <c r="H17" s="52"/>
      <c r="I17" s="65"/>
      <c r="J17" s="61"/>
      <c r="K17" s="37"/>
      <c r="L17" s="52">
        <v>1</v>
      </c>
      <c r="M17" s="65">
        <v>16</v>
      </c>
      <c r="N17" s="91">
        <f t="shared" si="1"/>
        <v>17</v>
      </c>
      <c r="O17" s="77"/>
    </row>
    <row r="18" spans="2:15" ht="16.5" thickTop="1" thickBot="1" x14ac:dyDescent="0.3">
      <c r="B18" s="19"/>
      <c r="C18" s="25"/>
      <c r="D18" s="25"/>
      <c r="E18" s="25"/>
      <c r="F18" s="49"/>
      <c r="G18" s="56" t="s">
        <v>6</v>
      </c>
      <c r="H18" s="84" t="s">
        <v>70</v>
      </c>
      <c r="I18" s="126">
        <f>SUM(H17:H17,J17:J17,L17:L17)</f>
        <v>1</v>
      </c>
      <c r="J18" s="127"/>
      <c r="K18" s="85" t="s">
        <v>69</v>
      </c>
      <c r="L18" s="126">
        <f>SUM(I17:I17,K17:K17,M17:M17)</f>
        <v>16</v>
      </c>
      <c r="M18" s="127"/>
      <c r="N18" s="90">
        <f>SUM(N17:N17)</f>
        <v>17</v>
      </c>
    </row>
    <row r="19" spans="2:15" ht="15.75" thickTop="1" x14ac:dyDescent="0.25">
      <c r="B19" s="76" t="s">
        <v>53</v>
      </c>
      <c r="C19" s="24">
        <v>43495</v>
      </c>
      <c r="D19" s="23" t="s">
        <v>80</v>
      </c>
      <c r="E19" s="25" t="s">
        <v>14</v>
      </c>
      <c r="F19" s="49" t="s">
        <v>37</v>
      </c>
      <c r="G19" s="17">
        <v>22</v>
      </c>
      <c r="H19" s="53"/>
      <c r="I19" s="66"/>
      <c r="J19" s="19"/>
      <c r="K19" s="32"/>
      <c r="L19" s="53"/>
      <c r="M19" s="66">
        <v>3</v>
      </c>
      <c r="N19" s="91">
        <f>SUM(H19:M19)</f>
        <v>3</v>
      </c>
      <c r="O19" s="77"/>
    </row>
    <row r="20" spans="2:15" ht="15.75" thickBot="1" x14ac:dyDescent="0.3">
      <c r="B20" s="36"/>
      <c r="C20" s="24"/>
      <c r="D20" s="23"/>
      <c r="E20" s="25"/>
      <c r="F20" s="49"/>
      <c r="G20" s="17"/>
      <c r="H20" s="53"/>
      <c r="I20" s="66"/>
      <c r="J20" s="19"/>
      <c r="K20" s="32"/>
      <c r="L20" s="53"/>
      <c r="M20" s="66"/>
      <c r="N20" s="91"/>
      <c r="O20" s="77"/>
    </row>
    <row r="21" spans="2:15" ht="16.5" thickTop="1" thickBot="1" x14ac:dyDescent="0.3">
      <c r="B21" s="19"/>
      <c r="C21" s="25"/>
      <c r="D21" s="25"/>
      <c r="E21" s="25"/>
      <c r="F21" s="49"/>
      <c r="G21" s="56" t="s">
        <v>6</v>
      </c>
      <c r="H21" s="84" t="s">
        <v>70</v>
      </c>
      <c r="I21" s="126">
        <f>SUM(H19:H20,J19:J20,L19:L20)</f>
        <v>0</v>
      </c>
      <c r="J21" s="127">
        <f>SUM(J19:J20)</f>
        <v>0</v>
      </c>
      <c r="K21" s="85" t="s">
        <v>69</v>
      </c>
      <c r="L21" s="126">
        <f>SUM(I19:I20,K19:K20,M19:M20)</f>
        <v>3</v>
      </c>
      <c r="M21" s="127">
        <f>SUM(M19:M20)</f>
        <v>3</v>
      </c>
      <c r="N21" s="90">
        <f>SUM(N19:N20)</f>
        <v>3</v>
      </c>
    </row>
    <row r="22" spans="2:15" ht="15" customHeight="1" thickTop="1" x14ac:dyDescent="0.25">
      <c r="B22" s="36" t="s">
        <v>30</v>
      </c>
      <c r="C22" s="24">
        <v>43496</v>
      </c>
      <c r="D22" s="23" t="s">
        <v>83</v>
      </c>
      <c r="E22" s="25" t="s">
        <v>84</v>
      </c>
      <c r="F22" s="49" t="s">
        <v>85</v>
      </c>
      <c r="G22" s="17">
        <v>4</v>
      </c>
      <c r="H22" s="53">
        <v>16</v>
      </c>
      <c r="I22" s="66">
        <v>9</v>
      </c>
      <c r="J22" s="19"/>
      <c r="K22" s="32"/>
      <c r="L22" s="53"/>
      <c r="M22" s="66"/>
      <c r="N22" s="91">
        <f t="shared" si="1"/>
        <v>25</v>
      </c>
      <c r="O22" s="77"/>
    </row>
    <row r="23" spans="2:15" x14ac:dyDescent="0.25">
      <c r="B23" s="36" t="s">
        <v>30</v>
      </c>
      <c r="C23" s="24">
        <v>43496</v>
      </c>
      <c r="D23" s="23" t="s">
        <v>83</v>
      </c>
      <c r="E23" s="25" t="s">
        <v>84</v>
      </c>
      <c r="F23" s="49" t="s">
        <v>85</v>
      </c>
      <c r="G23" s="17"/>
      <c r="H23" s="53">
        <v>13</v>
      </c>
      <c r="I23" s="66">
        <v>11</v>
      </c>
      <c r="J23" s="19"/>
      <c r="K23" s="32"/>
      <c r="L23" s="53"/>
      <c r="M23" s="66"/>
      <c r="N23" s="91">
        <f t="shared" si="1"/>
        <v>24</v>
      </c>
      <c r="O23" s="77"/>
    </row>
    <row r="24" spans="2:15" x14ac:dyDescent="0.25">
      <c r="B24" s="36" t="s">
        <v>30</v>
      </c>
      <c r="C24" s="24">
        <v>43496</v>
      </c>
      <c r="D24" s="23" t="s">
        <v>83</v>
      </c>
      <c r="E24" s="25" t="s">
        <v>84</v>
      </c>
      <c r="F24" s="49" t="s">
        <v>85</v>
      </c>
      <c r="G24" s="17"/>
      <c r="H24" s="53">
        <v>13</v>
      </c>
      <c r="I24" s="66">
        <v>11</v>
      </c>
      <c r="J24" s="19"/>
      <c r="K24" s="32"/>
      <c r="L24" s="53"/>
      <c r="M24" s="66"/>
      <c r="N24" s="91">
        <f t="shared" si="1"/>
        <v>24</v>
      </c>
      <c r="O24" s="77"/>
    </row>
    <row r="25" spans="2:15" ht="15.75" thickBot="1" x14ac:dyDescent="0.3">
      <c r="B25" s="36" t="s">
        <v>30</v>
      </c>
      <c r="C25" s="24">
        <v>43495</v>
      </c>
      <c r="D25" s="23" t="s">
        <v>83</v>
      </c>
      <c r="E25" s="25" t="s">
        <v>14</v>
      </c>
      <c r="F25" s="49" t="s">
        <v>37</v>
      </c>
      <c r="G25" s="17"/>
      <c r="H25" s="53"/>
      <c r="I25" s="66"/>
      <c r="J25" s="19"/>
      <c r="K25" s="32"/>
      <c r="L25" s="53"/>
      <c r="M25" s="66">
        <v>3</v>
      </c>
      <c r="N25" s="91">
        <f t="shared" si="1"/>
        <v>3</v>
      </c>
      <c r="O25" s="77"/>
    </row>
    <row r="26" spans="2:15" ht="16.5" thickTop="1" thickBot="1" x14ac:dyDescent="0.3">
      <c r="B26" s="19"/>
      <c r="C26" s="25"/>
      <c r="D26" s="25"/>
      <c r="E26" s="25"/>
      <c r="F26" s="49"/>
      <c r="G26" s="56" t="s">
        <v>6</v>
      </c>
      <c r="H26" s="84" t="s">
        <v>70</v>
      </c>
      <c r="I26" s="126">
        <f>SUM(H22:H25,J22:J25,L22:L25)</f>
        <v>42</v>
      </c>
      <c r="J26" s="127">
        <f>SUM(J22:J25)</f>
        <v>0</v>
      </c>
      <c r="K26" s="85" t="s">
        <v>69</v>
      </c>
      <c r="L26" s="126">
        <f>SUM(I22:I25,K22:K25,M22:M25)</f>
        <v>34</v>
      </c>
      <c r="M26" s="127">
        <f>SUM(M22:M25)</f>
        <v>3</v>
      </c>
      <c r="N26" s="90">
        <f>SUM(N22:N25)</f>
        <v>76</v>
      </c>
      <c r="O26" s="77"/>
    </row>
    <row r="27" spans="2:15" ht="15.75" thickTop="1" x14ac:dyDescent="0.25">
      <c r="B27" s="36" t="s">
        <v>54</v>
      </c>
      <c r="C27" s="24">
        <v>43483</v>
      </c>
      <c r="D27" s="23" t="s">
        <v>59</v>
      </c>
      <c r="E27" s="25" t="s">
        <v>60</v>
      </c>
      <c r="F27" s="49" t="s">
        <v>61</v>
      </c>
      <c r="G27" s="17">
        <v>5</v>
      </c>
      <c r="H27" s="53">
        <v>8</v>
      </c>
      <c r="I27" s="66">
        <v>15</v>
      </c>
      <c r="J27" s="19"/>
      <c r="K27" s="32"/>
      <c r="L27" s="53"/>
      <c r="M27" s="66"/>
      <c r="N27" s="91">
        <f>SUM(H27:M27)</f>
        <v>23</v>
      </c>
      <c r="O27" s="77"/>
    </row>
    <row r="28" spans="2:15" x14ac:dyDescent="0.25">
      <c r="B28" s="36" t="s">
        <v>54</v>
      </c>
      <c r="C28" s="24">
        <v>43487</v>
      </c>
      <c r="D28" s="23" t="s">
        <v>62</v>
      </c>
      <c r="E28" s="25" t="s">
        <v>63</v>
      </c>
      <c r="F28" s="49" t="s">
        <v>64</v>
      </c>
      <c r="G28" s="17">
        <v>13</v>
      </c>
      <c r="H28" s="53"/>
      <c r="I28" s="66"/>
      <c r="J28" s="19">
        <v>7</v>
      </c>
      <c r="K28" s="32">
        <v>5</v>
      </c>
      <c r="L28" s="53"/>
      <c r="M28" s="66"/>
      <c r="N28" s="91">
        <f>SUM(H28:M28)</f>
        <v>12</v>
      </c>
      <c r="O28" s="77"/>
    </row>
    <row r="29" spans="2:15" x14ac:dyDescent="0.25">
      <c r="B29" s="36" t="s">
        <v>54</v>
      </c>
      <c r="C29" s="24">
        <v>43487</v>
      </c>
      <c r="D29" s="23" t="s">
        <v>62</v>
      </c>
      <c r="E29" s="25" t="s">
        <v>63</v>
      </c>
      <c r="F29" s="49" t="s">
        <v>64</v>
      </c>
      <c r="G29" s="17">
        <v>13</v>
      </c>
      <c r="H29" s="53"/>
      <c r="I29" s="66"/>
      <c r="J29" s="19">
        <v>13</v>
      </c>
      <c r="K29" s="32">
        <v>13</v>
      </c>
      <c r="L29" s="53"/>
      <c r="M29" s="66"/>
      <c r="N29" s="91">
        <f>SUM(H29:M29)</f>
        <v>26</v>
      </c>
      <c r="O29" s="77"/>
    </row>
    <row r="30" spans="2:15" x14ac:dyDescent="0.25">
      <c r="B30" s="36" t="s">
        <v>54</v>
      </c>
      <c r="C30" s="24">
        <v>43487</v>
      </c>
      <c r="D30" s="23" t="s">
        <v>59</v>
      </c>
      <c r="E30" s="25" t="s">
        <v>65</v>
      </c>
      <c r="F30" s="49" t="s">
        <v>66</v>
      </c>
      <c r="G30" s="17" t="s">
        <v>67</v>
      </c>
      <c r="H30" s="53"/>
      <c r="I30" s="66"/>
      <c r="J30" s="19"/>
      <c r="K30" s="32"/>
      <c r="L30" s="53">
        <v>1</v>
      </c>
      <c r="M30" s="66">
        <v>16</v>
      </c>
      <c r="N30" s="91">
        <f>SUM(H30:M30)</f>
        <v>17</v>
      </c>
      <c r="O30" s="77"/>
    </row>
    <row r="31" spans="2:15" ht="15.75" thickBot="1" x14ac:dyDescent="0.3">
      <c r="B31" s="36" t="s">
        <v>54</v>
      </c>
      <c r="C31" s="24">
        <v>43489</v>
      </c>
      <c r="D31" s="23" t="s">
        <v>59</v>
      </c>
      <c r="E31" s="25" t="s">
        <v>68</v>
      </c>
      <c r="F31" s="49" t="s">
        <v>66</v>
      </c>
      <c r="G31" s="17" t="s">
        <v>67</v>
      </c>
      <c r="H31" s="80"/>
      <c r="I31" s="81"/>
      <c r="J31" s="82"/>
      <c r="K31" s="83"/>
      <c r="L31" s="80">
        <v>1</v>
      </c>
      <c r="M31" s="81">
        <v>19</v>
      </c>
      <c r="N31" s="91">
        <f>SUM(H31:M31)</f>
        <v>20</v>
      </c>
      <c r="O31" s="77"/>
    </row>
    <row r="32" spans="2:15" ht="16.5" thickTop="1" thickBot="1" x14ac:dyDescent="0.3">
      <c r="B32" s="19"/>
      <c r="C32" s="25"/>
      <c r="D32" s="25"/>
      <c r="E32" s="25"/>
      <c r="F32" s="49"/>
      <c r="G32" s="56" t="s">
        <v>6</v>
      </c>
      <c r="H32" s="84" t="s">
        <v>70</v>
      </c>
      <c r="I32" s="126">
        <f>SUM(H27:H31,J27:J31,L27:L31)</f>
        <v>30</v>
      </c>
      <c r="J32" s="127"/>
      <c r="K32" s="85" t="s">
        <v>69</v>
      </c>
      <c r="L32" s="126">
        <f>SUM(I27:I31,K27:K31,M27:M31)</f>
        <v>68</v>
      </c>
      <c r="M32" s="127"/>
      <c r="N32" s="90">
        <f>SUM(N27:N31)</f>
        <v>98</v>
      </c>
      <c r="O32" s="77"/>
    </row>
    <row r="33" spans="2:15" ht="15.75" thickTop="1" x14ac:dyDescent="0.25">
      <c r="B33" s="36" t="s">
        <v>55</v>
      </c>
      <c r="C33" s="24"/>
      <c r="D33" s="23"/>
      <c r="E33" s="25"/>
      <c r="F33" s="49"/>
      <c r="G33" s="17"/>
      <c r="H33" s="52"/>
      <c r="I33" s="65"/>
      <c r="J33" s="61"/>
      <c r="K33" s="37"/>
      <c r="L33" s="52"/>
      <c r="M33" s="65"/>
      <c r="N33" s="91">
        <f t="shared" si="1"/>
        <v>0</v>
      </c>
      <c r="O33" s="77"/>
    </row>
    <row r="34" spans="2:15" x14ac:dyDescent="0.25">
      <c r="B34" s="36"/>
      <c r="C34" s="24"/>
      <c r="D34" s="23"/>
      <c r="E34" s="25"/>
      <c r="F34" s="49"/>
      <c r="G34" s="17"/>
      <c r="H34" s="53"/>
      <c r="I34" s="66"/>
      <c r="J34" s="19"/>
      <c r="K34" s="32"/>
      <c r="L34" s="53"/>
      <c r="M34" s="66"/>
      <c r="N34" s="91">
        <f t="shared" si="1"/>
        <v>0</v>
      </c>
    </row>
    <row r="35" spans="2:15" ht="15.75" thickBot="1" x14ac:dyDescent="0.3">
      <c r="B35" s="36"/>
      <c r="C35" s="24"/>
      <c r="D35" s="23"/>
      <c r="E35" s="25"/>
      <c r="F35" s="49"/>
      <c r="G35" s="17"/>
      <c r="H35" s="53"/>
      <c r="I35" s="66"/>
      <c r="J35" s="19"/>
      <c r="K35" s="32"/>
      <c r="L35" s="53"/>
      <c r="M35" s="66"/>
      <c r="N35" s="91">
        <f t="shared" si="1"/>
        <v>0</v>
      </c>
      <c r="O35" s="77"/>
    </row>
    <row r="36" spans="2:15" ht="16.5" thickTop="1" thickBot="1" x14ac:dyDescent="0.3">
      <c r="B36" s="19"/>
      <c r="C36" s="25"/>
      <c r="D36" s="25"/>
      <c r="E36" s="25"/>
      <c r="F36" s="49"/>
      <c r="G36" s="56" t="s">
        <v>6</v>
      </c>
      <c r="H36" s="84" t="s">
        <v>70</v>
      </c>
      <c r="I36" s="126">
        <f>SUM(H33:H35,J33:J35,L33:L35)</f>
        <v>0</v>
      </c>
      <c r="J36" s="127">
        <f>SUM(J33:J35)</f>
        <v>0</v>
      </c>
      <c r="K36" s="85" t="s">
        <v>69</v>
      </c>
      <c r="L36" s="126">
        <f>SUM(I33:I35,K33:K35,M33:M35)</f>
        <v>0</v>
      </c>
      <c r="M36" s="127">
        <f>SUM(M33:M35)</f>
        <v>0</v>
      </c>
      <c r="N36" s="90">
        <f>SUM(N33:N35)</f>
        <v>0</v>
      </c>
      <c r="O36" s="77"/>
    </row>
    <row r="37" spans="2:15" ht="15.75" thickTop="1" x14ac:dyDescent="0.25">
      <c r="B37" s="36" t="s">
        <v>21</v>
      </c>
      <c r="C37" s="24">
        <v>43477</v>
      </c>
      <c r="D37" s="23" t="s">
        <v>71</v>
      </c>
      <c r="E37" s="25" t="s">
        <v>72</v>
      </c>
      <c r="F37" s="49" t="s">
        <v>73</v>
      </c>
      <c r="G37" s="17">
        <v>6</v>
      </c>
      <c r="H37" s="53">
        <v>11</v>
      </c>
      <c r="I37" s="66">
        <v>12</v>
      </c>
      <c r="J37" s="19"/>
      <c r="K37" s="32"/>
      <c r="L37" s="53"/>
      <c r="M37" s="66"/>
      <c r="N37" s="91">
        <f t="shared" si="1"/>
        <v>23</v>
      </c>
      <c r="O37" s="77"/>
    </row>
    <row r="38" spans="2:15" x14ac:dyDescent="0.25">
      <c r="B38" s="36" t="s">
        <v>21</v>
      </c>
      <c r="C38" s="24">
        <v>43477</v>
      </c>
      <c r="D38" s="23" t="s">
        <v>71</v>
      </c>
      <c r="E38" s="25" t="s">
        <v>72</v>
      </c>
      <c r="F38" s="49" t="s">
        <v>73</v>
      </c>
      <c r="G38" s="17">
        <v>7</v>
      </c>
      <c r="H38" s="53">
        <v>11</v>
      </c>
      <c r="I38" s="66">
        <v>12</v>
      </c>
      <c r="J38" s="19"/>
      <c r="K38" s="32"/>
      <c r="L38" s="53"/>
      <c r="M38" s="66"/>
      <c r="N38" s="91">
        <f t="shared" si="1"/>
        <v>23</v>
      </c>
      <c r="O38" s="77"/>
    </row>
    <row r="39" spans="2:15" x14ac:dyDescent="0.25">
      <c r="B39" s="36" t="s">
        <v>21</v>
      </c>
      <c r="C39" s="24">
        <v>43477</v>
      </c>
      <c r="D39" s="23" t="s">
        <v>71</v>
      </c>
      <c r="E39" s="25" t="s">
        <v>72</v>
      </c>
      <c r="F39" s="49" t="s">
        <v>73</v>
      </c>
      <c r="G39" s="17">
        <v>10</v>
      </c>
      <c r="H39" s="53">
        <v>11</v>
      </c>
      <c r="I39" s="66">
        <v>12</v>
      </c>
      <c r="J39" s="19"/>
      <c r="K39" s="32"/>
      <c r="L39" s="53"/>
      <c r="M39" s="66"/>
      <c r="N39" s="91">
        <f t="shared" si="1"/>
        <v>23</v>
      </c>
      <c r="O39" s="77"/>
    </row>
    <row r="40" spans="2:15" x14ac:dyDescent="0.25">
      <c r="B40" s="36" t="s">
        <v>21</v>
      </c>
      <c r="C40" s="24">
        <v>43477</v>
      </c>
      <c r="D40" s="23" t="s">
        <v>71</v>
      </c>
      <c r="E40" s="25" t="s">
        <v>72</v>
      </c>
      <c r="F40" s="49" t="s">
        <v>73</v>
      </c>
      <c r="G40" s="17">
        <v>11</v>
      </c>
      <c r="H40" s="53">
        <v>9</v>
      </c>
      <c r="I40" s="66">
        <v>8</v>
      </c>
      <c r="J40" s="19"/>
      <c r="K40" s="32"/>
      <c r="L40" s="53"/>
      <c r="M40" s="66"/>
      <c r="N40" s="91">
        <f t="shared" si="1"/>
        <v>17</v>
      </c>
      <c r="O40" s="77"/>
    </row>
    <row r="41" spans="2:15" x14ac:dyDescent="0.25">
      <c r="B41" s="36" t="s">
        <v>21</v>
      </c>
      <c r="C41" s="24">
        <v>43489</v>
      </c>
      <c r="D41" s="23" t="s">
        <v>74</v>
      </c>
      <c r="E41" s="25" t="s">
        <v>68</v>
      </c>
      <c r="F41" s="49" t="s">
        <v>66</v>
      </c>
      <c r="G41" s="17" t="s">
        <v>67</v>
      </c>
      <c r="H41" s="53"/>
      <c r="I41" s="66"/>
      <c r="J41" s="19"/>
      <c r="K41" s="32"/>
      <c r="L41" s="53">
        <v>1</v>
      </c>
      <c r="M41" s="66">
        <v>19</v>
      </c>
      <c r="N41" s="91">
        <f t="shared" si="1"/>
        <v>20</v>
      </c>
      <c r="O41" s="77"/>
    </row>
    <row r="42" spans="2:15" ht="15.75" thickBot="1" x14ac:dyDescent="0.3">
      <c r="B42" s="36" t="s">
        <v>21</v>
      </c>
      <c r="C42" s="24">
        <v>43495</v>
      </c>
      <c r="D42" s="23" t="s">
        <v>75</v>
      </c>
      <c r="E42" s="25" t="s">
        <v>14</v>
      </c>
      <c r="F42" s="49" t="s">
        <v>37</v>
      </c>
      <c r="G42" s="17" t="s">
        <v>76</v>
      </c>
      <c r="H42" s="53"/>
      <c r="I42" s="66"/>
      <c r="J42" s="19"/>
      <c r="K42" s="32"/>
      <c r="L42" s="53"/>
      <c r="M42" s="66">
        <v>3</v>
      </c>
      <c r="N42" s="91">
        <f t="shared" si="1"/>
        <v>3</v>
      </c>
      <c r="O42" s="77"/>
    </row>
    <row r="43" spans="2:15" ht="16.5" thickTop="1" thickBot="1" x14ac:dyDescent="0.3">
      <c r="B43" s="19"/>
      <c r="C43" s="25"/>
      <c r="D43" s="25"/>
      <c r="E43" s="25"/>
      <c r="F43" s="49"/>
      <c r="G43" s="56" t="s">
        <v>6</v>
      </c>
      <c r="H43" s="84" t="s">
        <v>70</v>
      </c>
      <c r="I43" s="126">
        <f>SUM(H37:H42,J37:J42,L37:L42)</f>
        <v>43</v>
      </c>
      <c r="J43" s="127">
        <f>SUM(J37:J42)</f>
        <v>0</v>
      </c>
      <c r="K43" s="85" t="s">
        <v>69</v>
      </c>
      <c r="L43" s="126">
        <f>SUM(I37:I42,K37:K42,M37:M42)</f>
        <v>66</v>
      </c>
      <c r="M43" s="127">
        <f>SUM(M37:M42)</f>
        <v>22</v>
      </c>
      <c r="N43" s="90">
        <f>SUM(N37:N42)</f>
        <v>109</v>
      </c>
      <c r="O43" s="77"/>
    </row>
    <row r="44" spans="2:15" ht="16.5" thickTop="1" thickBot="1" x14ac:dyDescent="0.3">
      <c r="B44" s="36" t="s">
        <v>19</v>
      </c>
      <c r="C44" s="24"/>
      <c r="D44" s="23"/>
      <c r="E44" s="25"/>
      <c r="F44" s="49"/>
      <c r="G44" s="17"/>
      <c r="H44" s="53"/>
      <c r="I44" s="66"/>
      <c r="J44" s="19"/>
      <c r="K44" s="32"/>
      <c r="L44" s="53"/>
      <c r="M44" s="66"/>
      <c r="N44" s="91">
        <f t="shared" si="1"/>
        <v>0</v>
      </c>
      <c r="O44" s="77"/>
    </row>
    <row r="45" spans="2:15" ht="16.5" customHeight="1" thickTop="1" thickBot="1" x14ac:dyDescent="0.3">
      <c r="E45" s="22"/>
      <c r="F45" s="148" t="s">
        <v>6</v>
      </c>
      <c r="G45" s="149"/>
      <c r="H45" s="85" t="s">
        <v>70</v>
      </c>
      <c r="I45" s="126">
        <f>SUM(H44:H44,J44:J44,L44:L44)</f>
        <v>0</v>
      </c>
      <c r="J45" s="127"/>
      <c r="K45" s="85" t="s">
        <v>69</v>
      </c>
      <c r="L45" s="126">
        <f>SUM(I44:I44,K44:K44,M44:M44)</f>
        <v>0</v>
      </c>
      <c r="M45" s="127"/>
      <c r="N45" s="92">
        <f>SUM(N44:N44)</f>
        <v>0</v>
      </c>
    </row>
    <row r="46" spans="2:15" ht="16.5" customHeight="1" thickTop="1" thickBot="1" x14ac:dyDescent="0.3">
      <c r="E46" s="22"/>
      <c r="F46" s="128" t="s">
        <v>52</v>
      </c>
      <c r="G46" s="129"/>
      <c r="H46" s="79">
        <f t="shared" ref="H46:M46" si="2">SUM(H7:H13,H15:H15,H17:H17,H19:H20,H22:H25,H27:H31,H33:H35,H37:H42,H44:H44)</f>
        <v>158</v>
      </c>
      <c r="I46" s="79">
        <f t="shared" si="2"/>
        <v>167</v>
      </c>
      <c r="J46" s="79">
        <f t="shared" si="2"/>
        <v>20</v>
      </c>
      <c r="K46" s="79">
        <f t="shared" si="2"/>
        <v>18</v>
      </c>
      <c r="L46" s="79">
        <f t="shared" si="2"/>
        <v>4</v>
      </c>
      <c r="M46" s="79">
        <f t="shared" si="2"/>
        <v>124</v>
      </c>
      <c r="N46" s="93">
        <f>SUM(N7,N14,N16,N18,N21,N26,N32,N36,N43,N45)</f>
        <v>491</v>
      </c>
    </row>
    <row r="47" spans="2:15" ht="16.5" thickTop="1" thickBot="1" x14ac:dyDescent="0.3">
      <c r="G47" s="6"/>
      <c r="H47" s="6"/>
      <c r="I47" s="6"/>
      <c r="J47" s="6"/>
      <c r="K47" s="6"/>
      <c r="L47" s="6"/>
    </row>
    <row r="48" spans="2:15" ht="16.5" thickTop="1" thickBot="1" x14ac:dyDescent="0.3">
      <c r="F48" s="22"/>
      <c r="G48" s="130" t="s">
        <v>10</v>
      </c>
      <c r="H48" s="131"/>
      <c r="I48" s="131"/>
      <c r="J48" s="131"/>
      <c r="K48" s="131"/>
      <c r="L48" s="132"/>
      <c r="M48" s="40"/>
      <c r="N48" s="42">
        <f>SUM(H46,J46,L46)</f>
        <v>182</v>
      </c>
    </row>
    <row r="49" spans="2:15" ht="16.5" thickTop="1" thickBot="1" x14ac:dyDescent="0.3">
      <c r="F49" s="22"/>
      <c r="G49" s="145" t="s">
        <v>11</v>
      </c>
      <c r="H49" s="146"/>
      <c r="I49" s="146"/>
      <c r="J49" s="146"/>
      <c r="K49" s="146"/>
      <c r="L49" s="147"/>
      <c r="M49" s="41"/>
      <c r="N49" s="43">
        <f>SUM(I46,K46,M46)</f>
        <v>309</v>
      </c>
    </row>
    <row r="50" spans="2:15" ht="21" thickTop="1" x14ac:dyDescent="0.3">
      <c r="B50" s="138"/>
      <c r="C50" s="138"/>
      <c r="D50" s="138"/>
      <c r="E50" s="138"/>
      <c r="F50" s="138"/>
      <c r="G50" s="138"/>
      <c r="H50" s="138"/>
      <c r="I50" s="9"/>
      <c r="J50" s="9"/>
      <c r="K50" s="9"/>
      <c r="L50" s="9"/>
      <c r="M50" s="9"/>
      <c r="N50" s="9"/>
    </row>
    <row r="51" spans="2:15" ht="20.25" customHeight="1" x14ac:dyDescent="0.3">
      <c r="B51" s="138" t="s">
        <v>0</v>
      </c>
      <c r="C51" s="138"/>
      <c r="D51" s="138"/>
      <c r="E51" s="138"/>
      <c r="F51" s="138"/>
      <c r="G51" s="138"/>
      <c r="H51" s="138"/>
      <c r="I51" s="9"/>
      <c r="J51" s="9"/>
      <c r="K51" s="9"/>
      <c r="L51" s="9"/>
      <c r="M51" s="9"/>
      <c r="N51" s="9"/>
    </row>
    <row r="52" spans="2:15" ht="15.75" customHeight="1" x14ac:dyDescent="0.25">
      <c r="B52" s="139" t="s">
        <v>1</v>
      </c>
      <c r="C52" s="139"/>
      <c r="D52" s="139"/>
      <c r="E52" s="139"/>
      <c r="F52" s="139"/>
      <c r="G52" s="139"/>
      <c r="H52" s="139"/>
      <c r="I52" s="13"/>
      <c r="J52" s="13"/>
      <c r="K52" s="13"/>
      <c r="L52" s="13"/>
      <c r="M52" s="13"/>
      <c r="N52" s="13"/>
    </row>
    <row r="53" spans="2:15" ht="15.75" customHeight="1" x14ac:dyDescent="0.25">
      <c r="B53" s="140" t="s">
        <v>56</v>
      </c>
      <c r="C53" s="140"/>
      <c r="D53" s="140"/>
      <c r="E53" s="140"/>
      <c r="F53" s="140"/>
      <c r="G53" s="140"/>
      <c r="H53" s="140"/>
      <c r="I53" s="15"/>
      <c r="J53" s="15"/>
      <c r="K53" s="15"/>
      <c r="L53" s="15"/>
      <c r="M53" s="16"/>
      <c r="N53" s="16"/>
    </row>
    <row r="54" spans="2:15" ht="16.5" customHeight="1" thickBot="1" x14ac:dyDescent="0.3">
      <c r="B54" s="140" t="s">
        <v>90</v>
      </c>
      <c r="C54" s="140"/>
      <c r="D54" s="140"/>
      <c r="E54" s="140"/>
      <c r="F54" s="140"/>
      <c r="G54" s="140"/>
      <c r="H54" s="140"/>
      <c r="I54" s="16"/>
      <c r="J54" s="16"/>
      <c r="K54" s="16"/>
      <c r="L54" s="16"/>
      <c r="M54" s="16"/>
      <c r="N54" s="16"/>
    </row>
    <row r="55" spans="2:15" ht="16.5" thickTop="1" thickBot="1" x14ac:dyDescent="0.3">
      <c r="B55" s="141" t="s">
        <v>36</v>
      </c>
      <c r="C55" s="141" t="s">
        <v>2</v>
      </c>
      <c r="D55" s="141" t="s">
        <v>3</v>
      </c>
      <c r="E55" s="141" t="s">
        <v>4</v>
      </c>
      <c r="F55" s="143" t="s">
        <v>7</v>
      </c>
      <c r="G55" s="141" t="s">
        <v>5</v>
      </c>
      <c r="H55" s="137" t="s">
        <v>51</v>
      </c>
      <c r="I55" s="137"/>
      <c r="J55" s="135" t="s">
        <v>50</v>
      </c>
      <c r="K55" s="136"/>
      <c r="L55" s="137" t="s">
        <v>49</v>
      </c>
      <c r="M55" s="137"/>
      <c r="N55" s="133" t="s">
        <v>6</v>
      </c>
    </row>
    <row r="56" spans="2:15" ht="26.25" customHeight="1" thickTop="1" thickBot="1" x14ac:dyDescent="0.4">
      <c r="B56" s="142"/>
      <c r="C56" s="142"/>
      <c r="D56" s="142"/>
      <c r="E56" s="142"/>
      <c r="F56" s="144"/>
      <c r="G56" s="142"/>
      <c r="H56" s="51" t="s">
        <v>8</v>
      </c>
      <c r="I56" s="64" t="s">
        <v>9</v>
      </c>
      <c r="J56" s="30" t="s">
        <v>8</v>
      </c>
      <c r="K56" s="31" t="s">
        <v>9</v>
      </c>
      <c r="L56" s="51" t="s">
        <v>8</v>
      </c>
      <c r="M56" s="64" t="s">
        <v>9</v>
      </c>
      <c r="N56" s="134"/>
      <c r="O56" s="1"/>
    </row>
    <row r="57" spans="2:15" ht="21.75" customHeight="1" thickTop="1" x14ac:dyDescent="0.25">
      <c r="B57" s="94"/>
      <c r="C57" s="95"/>
      <c r="D57" s="96"/>
      <c r="E57" s="97"/>
      <c r="F57" s="98"/>
      <c r="G57" s="99"/>
      <c r="H57" s="100"/>
      <c r="I57" s="101"/>
      <c r="J57" s="102"/>
      <c r="K57" s="103"/>
      <c r="L57" s="100"/>
      <c r="M57" s="101"/>
      <c r="N57" s="104">
        <f>SUM(H57:M57)</f>
        <v>0</v>
      </c>
      <c r="O57" s="3"/>
    </row>
    <row r="58" spans="2:15" ht="17.25" customHeight="1" thickBot="1" x14ac:dyDescent="0.3">
      <c r="B58" s="35" t="s">
        <v>12</v>
      </c>
      <c r="C58" s="29"/>
      <c r="D58" s="28"/>
      <c r="E58" s="27"/>
      <c r="F58" s="48"/>
      <c r="G58" s="20"/>
      <c r="H58" s="52"/>
      <c r="I58" s="65"/>
      <c r="J58" s="61"/>
      <c r="K58" s="37"/>
      <c r="L58" s="52"/>
      <c r="M58" s="65"/>
      <c r="N58" s="89">
        <f>SUM(H58:M58)</f>
        <v>0</v>
      </c>
      <c r="O58" s="3"/>
    </row>
    <row r="59" spans="2:15" ht="16.5" thickTop="1" thickBot="1" x14ac:dyDescent="0.3">
      <c r="B59" s="19"/>
      <c r="C59" s="26"/>
      <c r="D59" s="25"/>
      <c r="E59" s="25"/>
      <c r="F59" s="49"/>
      <c r="G59" s="56" t="s">
        <v>6</v>
      </c>
      <c r="H59" s="85" t="s">
        <v>70</v>
      </c>
      <c r="I59" s="126">
        <f>SUM(H58:H58,J58:J58,L58:L58)</f>
        <v>0</v>
      </c>
      <c r="J59" s="127"/>
      <c r="K59" s="85" t="s">
        <v>69</v>
      </c>
      <c r="L59" s="126">
        <f>SUM(I58:I58,K58:K58,M58:M58)</f>
        <v>0</v>
      </c>
      <c r="M59" s="127"/>
      <c r="N59" s="90">
        <f>SUM(N58:N58)</f>
        <v>0</v>
      </c>
    </row>
    <row r="60" spans="2:15" ht="16.5" thickTop="1" thickBot="1" x14ac:dyDescent="0.3">
      <c r="B60" s="36" t="s">
        <v>16</v>
      </c>
      <c r="C60" s="24"/>
      <c r="D60" s="23"/>
      <c r="E60" s="25"/>
      <c r="F60" s="49"/>
      <c r="G60" s="17"/>
      <c r="H60" s="52"/>
      <c r="I60" s="65"/>
      <c r="J60" s="61"/>
      <c r="K60" s="37"/>
      <c r="L60" s="52"/>
      <c r="M60" s="65"/>
      <c r="N60" s="91">
        <f>SUM(H60:M60)</f>
        <v>0</v>
      </c>
    </row>
    <row r="61" spans="2:15" ht="16.5" thickTop="1" thickBot="1" x14ac:dyDescent="0.3">
      <c r="B61" s="19"/>
      <c r="C61" s="26"/>
      <c r="D61" s="25"/>
      <c r="E61" s="25"/>
      <c r="F61" s="49"/>
      <c r="G61" s="56" t="s">
        <v>6</v>
      </c>
      <c r="H61" s="84" t="s">
        <v>70</v>
      </c>
      <c r="I61" s="126">
        <f>SUM(H60:H60,J60:J60,L60:L60)</f>
        <v>0</v>
      </c>
      <c r="J61" s="127"/>
      <c r="K61" s="85" t="s">
        <v>69</v>
      </c>
      <c r="L61" s="126">
        <f>SUM(I60:I60,K60:K60,M60:M60)</f>
        <v>0</v>
      </c>
      <c r="M61" s="127"/>
      <c r="N61" s="90">
        <f>SUM(N60:N60)</f>
        <v>0</v>
      </c>
    </row>
    <row r="62" spans="2:15" ht="15.75" thickTop="1" x14ac:dyDescent="0.25">
      <c r="B62" s="105" t="s">
        <v>23</v>
      </c>
      <c r="C62" s="24">
        <v>43502</v>
      </c>
      <c r="D62" s="25" t="s">
        <v>91</v>
      </c>
      <c r="E62" s="25" t="s">
        <v>93</v>
      </c>
      <c r="F62" s="49" t="s">
        <v>14</v>
      </c>
      <c r="G62" s="17" t="s">
        <v>94</v>
      </c>
      <c r="H62" s="52"/>
      <c r="I62" s="65"/>
      <c r="J62" s="61"/>
      <c r="K62" s="37"/>
      <c r="L62" s="52">
        <v>1</v>
      </c>
      <c r="M62" s="65">
        <v>10</v>
      </c>
      <c r="N62" s="91">
        <f t="shared" ref="N62:N67" si="3">SUM(H62:M62)</f>
        <v>11</v>
      </c>
    </row>
    <row r="63" spans="2:15" x14ac:dyDescent="0.25">
      <c r="B63" s="105" t="s">
        <v>23</v>
      </c>
      <c r="C63" s="24">
        <v>43508</v>
      </c>
      <c r="D63" s="25" t="s">
        <v>92</v>
      </c>
      <c r="E63" s="25" t="s">
        <v>99</v>
      </c>
      <c r="F63" s="49" t="s">
        <v>45</v>
      </c>
      <c r="G63" s="17">
        <v>7</v>
      </c>
      <c r="H63" s="52">
        <v>14</v>
      </c>
      <c r="I63" s="65">
        <v>11</v>
      </c>
      <c r="J63" s="61"/>
      <c r="K63" s="37"/>
      <c r="L63" s="52"/>
      <c r="M63" s="65"/>
      <c r="N63" s="91">
        <f t="shared" si="3"/>
        <v>25</v>
      </c>
    </row>
    <row r="64" spans="2:15" x14ac:dyDescent="0.25">
      <c r="B64" s="105" t="s">
        <v>23</v>
      </c>
      <c r="C64" s="24">
        <v>43508</v>
      </c>
      <c r="D64" s="25" t="s">
        <v>91</v>
      </c>
      <c r="E64" s="25" t="s">
        <v>95</v>
      </c>
      <c r="F64" s="49" t="s">
        <v>46</v>
      </c>
      <c r="G64" s="17">
        <v>7</v>
      </c>
      <c r="H64" s="52">
        <v>16</v>
      </c>
      <c r="I64" s="65">
        <v>12</v>
      </c>
      <c r="J64" s="61"/>
      <c r="K64" s="37"/>
      <c r="L64" s="52"/>
      <c r="M64" s="65"/>
      <c r="N64" s="91">
        <f t="shared" si="3"/>
        <v>28</v>
      </c>
    </row>
    <row r="65" spans="2:14" x14ac:dyDescent="0.25">
      <c r="B65" s="105" t="s">
        <v>23</v>
      </c>
      <c r="C65" s="24">
        <v>43508</v>
      </c>
      <c r="D65" s="25" t="s">
        <v>91</v>
      </c>
      <c r="E65" s="25" t="s">
        <v>95</v>
      </c>
      <c r="F65" s="49" t="s">
        <v>46</v>
      </c>
      <c r="G65" s="17">
        <v>12</v>
      </c>
      <c r="H65" s="52">
        <v>18</v>
      </c>
      <c r="I65" s="65">
        <v>16</v>
      </c>
      <c r="J65" s="61"/>
      <c r="K65" s="37"/>
      <c r="L65" s="52"/>
      <c r="M65" s="65"/>
      <c r="N65" s="91">
        <f t="shared" si="3"/>
        <v>34</v>
      </c>
    </row>
    <row r="66" spans="2:14" x14ac:dyDescent="0.25">
      <c r="B66" s="105" t="s">
        <v>23</v>
      </c>
      <c r="C66" s="24">
        <v>43515</v>
      </c>
      <c r="D66" s="25" t="s">
        <v>20</v>
      </c>
      <c r="E66" s="25" t="s">
        <v>96</v>
      </c>
      <c r="F66" s="49" t="s">
        <v>47</v>
      </c>
      <c r="G66" s="17">
        <v>8</v>
      </c>
      <c r="H66" s="52">
        <v>14</v>
      </c>
      <c r="I66" s="65">
        <v>12</v>
      </c>
      <c r="J66" s="61"/>
      <c r="K66" s="37"/>
      <c r="L66" s="52"/>
      <c r="M66" s="65"/>
      <c r="N66" s="91">
        <f t="shared" si="3"/>
        <v>26</v>
      </c>
    </row>
    <row r="67" spans="2:14" ht="15.75" thickBot="1" x14ac:dyDescent="0.3">
      <c r="B67" s="36" t="s">
        <v>23</v>
      </c>
      <c r="C67" s="24">
        <v>43516</v>
      </c>
      <c r="D67" s="25" t="s">
        <v>20</v>
      </c>
      <c r="E67" s="25" t="s">
        <v>99</v>
      </c>
      <c r="F67" s="49" t="s">
        <v>47</v>
      </c>
      <c r="G67" s="17">
        <v>7</v>
      </c>
      <c r="H67" s="52">
        <v>17</v>
      </c>
      <c r="I67" s="65">
        <v>14</v>
      </c>
      <c r="J67" s="61"/>
      <c r="K67" s="37"/>
      <c r="L67" s="52"/>
      <c r="M67" s="65"/>
      <c r="N67" s="91">
        <f t="shared" si="3"/>
        <v>31</v>
      </c>
    </row>
    <row r="68" spans="2:14" ht="16.5" thickTop="1" thickBot="1" x14ac:dyDescent="0.3">
      <c r="B68" s="19"/>
      <c r="C68" s="26"/>
      <c r="D68" s="25"/>
      <c r="E68" s="25"/>
      <c r="F68" s="49"/>
      <c r="G68" s="56" t="s">
        <v>6</v>
      </c>
      <c r="H68" s="84" t="s">
        <v>70</v>
      </c>
      <c r="I68" s="126">
        <f>SUM(H62:H67,J62:J67,L62:L67)</f>
        <v>80</v>
      </c>
      <c r="J68" s="127"/>
      <c r="K68" s="85" t="s">
        <v>69</v>
      </c>
      <c r="L68" s="126">
        <f>SUM(I62:I67,K62:K67,M62:M67)</f>
        <v>75</v>
      </c>
      <c r="M68" s="127"/>
      <c r="N68" s="90">
        <f>SUM(N62:N67)</f>
        <v>155</v>
      </c>
    </row>
    <row r="69" spans="2:14" ht="15.75" thickTop="1" x14ac:dyDescent="0.25">
      <c r="B69" s="76" t="s">
        <v>53</v>
      </c>
      <c r="C69" s="24">
        <v>43502</v>
      </c>
      <c r="D69" s="23" t="s">
        <v>97</v>
      </c>
      <c r="E69" s="25" t="s">
        <v>14</v>
      </c>
      <c r="F69" s="49" t="s">
        <v>37</v>
      </c>
      <c r="G69" s="17">
        <v>40</v>
      </c>
      <c r="H69" s="53"/>
      <c r="I69" s="66"/>
      <c r="J69" s="19"/>
      <c r="K69" s="32"/>
      <c r="L69" s="53">
        <v>10</v>
      </c>
      <c r="M69" s="66">
        <v>24</v>
      </c>
      <c r="N69" s="91">
        <f>SUM(H69:M69)</f>
        <v>34</v>
      </c>
    </row>
    <row r="70" spans="2:14" ht="15.75" thickBot="1" x14ac:dyDescent="0.3">
      <c r="B70" s="36"/>
      <c r="C70" s="24"/>
      <c r="D70" s="23"/>
      <c r="E70" s="25"/>
      <c r="F70" s="49"/>
      <c r="G70" s="17"/>
      <c r="H70" s="53"/>
      <c r="I70" s="66"/>
      <c r="J70" s="19"/>
      <c r="K70" s="32"/>
      <c r="L70" s="53"/>
      <c r="M70" s="66"/>
      <c r="N70" s="91"/>
    </row>
    <row r="71" spans="2:14" ht="16.5" thickTop="1" thickBot="1" x14ac:dyDescent="0.3">
      <c r="B71" s="19"/>
      <c r="C71" s="26"/>
      <c r="D71" s="25"/>
      <c r="E71" s="25"/>
      <c r="F71" s="49"/>
      <c r="G71" s="56" t="s">
        <v>6</v>
      </c>
      <c r="H71" s="84" t="s">
        <v>70</v>
      </c>
      <c r="I71" s="126">
        <f>SUM(H69:H70,J69:J70,L69:L70)</f>
        <v>10</v>
      </c>
      <c r="J71" s="127">
        <f>SUM(J69:J70)</f>
        <v>0</v>
      </c>
      <c r="K71" s="85" t="s">
        <v>69</v>
      </c>
      <c r="L71" s="126">
        <f>SUM(I69:I70,K69:K70,M69:M70)</f>
        <v>24</v>
      </c>
      <c r="M71" s="127">
        <f>SUM(M69:M70)</f>
        <v>24</v>
      </c>
      <c r="N71" s="90">
        <f>SUM(N69:N70)</f>
        <v>34</v>
      </c>
    </row>
    <row r="72" spans="2:14" ht="15.75" thickTop="1" x14ac:dyDescent="0.25">
      <c r="B72" s="36" t="s">
        <v>30</v>
      </c>
      <c r="C72" s="24">
        <v>43501</v>
      </c>
      <c r="D72" s="25" t="s">
        <v>92</v>
      </c>
      <c r="E72" s="25" t="s">
        <v>99</v>
      </c>
      <c r="F72" s="49" t="s">
        <v>45</v>
      </c>
      <c r="G72" s="17">
        <v>6</v>
      </c>
      <c r="H72" s="53">
        <v>25</v>
      </c>
      <c r="I72" s="66">
        <v>26</v>
      </c>
      <c r="J72" s="19"/>
      <c r="K72" s="32"/>
      <c r="L72" s="53"/>
      <c r="M72" s="66"/>
      <c r="N72" s="91">
        <f>SUM(H72:M72)</f>
        <v>51</v>
      </c>
    </row>
    <row r="73" spans="2:14" ht="15.75" thickBot="1" x14ac:dyDescent="0.3">
      <c r="B73" s="36" t="s">
        <v>30</v>
      </c>
      <c r="C73" s="24">
        <v>43501</v>
      </c>
      <c r="D73" s="25" t="s">
        <v>92</v>
      </c>
      <c r="E73" s="25" t="s">
        <v>99</v>
      </c>
      <c r="F73" s="49" t="s">
        <v>45</v>
      </c>
      <c r="G73" s="17">
        <v>8</v>
      </c>
      <c r="H73" s="53">
        <v>25</v>
      </c>
      <c r="I73" s="66">
        <v>26</v>
      </c>
      <c r="J73" s="19"/>
      <c r="K73" s="32"/>
      <c r="L73" s="53"/>
      <c r="M73" s="66"/>
      <c r="N73" s="91">
        <f>SUM(H73:M73)</f>
        <v>51</v>
      </c>
    </row>
    <row r="74" spans="2:14" ht="16.5" thickTop="1" thickBot="1" x14ac:dyDescent="0.3">
      <c r="B74" s="19"/>
      <c r="C74" s="26"/>
      <c r="D74" s="25"/>
      <c r="E74" s="25"/>
      <c r="F74" s="49"/>
      <c r="G74" s="56" t="s">
        <v>6</v>
      </c>
      <c r="H74" s="84" t="s">
        <v>70</v>
      </c>
      <c r="I74" s="126">
        <f>SUM(H72:H73,J72:J73,L72:L73)</f>
        <v>50</v>
      </c>
      <c r="J74" s="127">
        <f>SUM(J73:J73)</f>
        <v>0</v>
      </c>
      <c r="K74" s="85" t="s">
        <v>69</v>
      </c>
      <c r="L74" s="126">
        <f>SUM(I72:I73,K72:K73,M72:M73)</f>
        <v>52</v>
      </c>
      <c r="M74" s="127">
        <f>SUM(M73:M73)</f>
        <v>0</v>
      </c>
      <c r="N74" s="90">
        <f>SUM(N72:N73)</f>
        <v>102</v>
      </c>
    </row>
    <row r="75" spans="2:14" ht="15.75" thickTop="1" x14ac:dyDescent="0.25">
      <c r="B75" s="36" t="s">
        <v>54</v>
      </c>
      <c r="C75" s="24">
        <v>43517</v>
      </c>
      <c r="D75" s="23" t="s">
        <v>98</v>
      </c>
      <c r="E75" s="25" t="s">
        <v>95</v>
      </c>
      <c r="F75" s="49" t="s">
        <v>46</v>
      </c>
      <c r="G75" s="17">
        <v>7</v>
      </c>
      <c r="H75" s="53">
        <v>20</v>
      </c>
      <c r="I75" s="66">
        <v>20</v>
      </c>
      <c r="J75" s="19"/>
      <c r="K75" s="32"/>
      <c r="L75" s="53"/>
      <c r="M75" s="66"/>
      <c r="N75" s="91">
        <f t="shared" ref="N75:N81" si="4">SUM(H75:M75)</f>
        <v>40</v>
      </c>
    </row>
    <row r="76" spans="2:14" x14ac:dyDescent="0.25">
      <c r="B76" s="36" t="s">
        <v>54</v>
      </c>
      <c r="C76" s="24">
        <v>43517</v>
      </c>
      <c r="D76" s="23" t="s">
        <v>98</v>
      </c>
      <c r="E76" s="25" t="s">
        <v>95</v>
      </c>
      <c r="F76" s="49" t="s">
        <v>46</v>
      </c>
      <c r="G76" s="17">
        <v>8</v>
      </c>
      <c r="H76" s="53">
        <v>19</v>
      </c>
      <c r="I76" s="66">
        <v>14</v>
      </c>
      <c r="J76" s="19"/>
      <c r="K76" s="32"/>
      <c r="L76" s="53"/>
      <c r="M76" s="66"/>
      <c r="N76" s="91">
        <f t="shared" si="4"/>
        <v>33</v>
      </c>
    </row>
    <row r="77" spans="2:14" x14ac:dyDescent="0.25">
      <c r="B77" s="36" t="s">
        <v>54</v>
      </c>
      <c r="C77" s="24">
        <v>43517</v>
      </c>
      <c r="D77" s="23" t="s">
        <v>98</v>
      </c>
      <c r="E77" s="25" t="s">
        <v>99</v>
      </c>
      <c r="F77" s="49" t="s">
        <v>45</v>
      </c>
      <c r="G77" s="17">
        <v>8</v>
      </c>
      <c r="H77" s="53">
        <v>11</v>
      </c>
      <c r="I77" s="66">
        <v>14</v>
      </c>
      <c r="J77" s="19"/>
      <c r="K77" s="32"/>
      <c r="L77" s="53"/>
      <c r="M77" s="66"/>
      <c r="N77" s="91">
        <f t="shared" si="4"/>
        <v>25</v>
      </c>
    </row>
    <row r="78" spans="2:14" x14ac:dyDescent="0.25">
      <c r="B78" s="36" t="s">
        <v>54</v>
      </c>
      <c r="C78" s="24">
        <v>43518</v>
      </c>
      <c r="D78" s="23" t="s">
        <v>98</v>
      </c>
      <c r="E78" s="25" t="s">
        <v>96</v>
      </c>
      <c r="F78" s="49" t="s">
        <v>47</v>
      </c>
      <c r="G78" s="17">
        <v>6</v>
      </c>
      <c r="H78" s="53">
        <v>18</v>
      </c>
      <c r="I78" s="66">
        <v>10</v>
      </c>
      <c r="J78" s="19"/>
      <c r="K78" s="32"/>
      <c r="L78" s="53"/>
      <c r="M78" s="66"/>
      <c r="N78" s="91">
        <f t="shared" si="4"/>
        <v>28</v>
      </c>
    </row>
    <row r="79" spans="2:14" x14ac:dyDescent="0.25">
      <c r="B79" s="36" t="s">
        <v>54</v>
      </c>
      <c r="C79" s="24">
        <v>43518</v>
      </c>
      <c r="D79" s="23" t="s">
        <v>98</v>
      </c>
      <c r="E79" s="25" t="s">
        <v>96</v>
      </c>
      <c r="F79" s="49" t="s">
        <v>47</v>
      </c>
      <c r="G79" s="17">
        <v>7</v>
      </c>
      <c r="H79" s="53">
        <v>13</v>
      </c>
      <c r="I79" s="66">
        <v>14</v>
      </c>
      <c r="J79" s="19"/>
      <c r="K79" s="32"/>
      <c r="L79" s="53"/>
      <c r="M79" s="66"/>
      <c r="N79" s="91">
        <f t="shared" si="4"/>
        <v>27</v>
      </c>
    </row>
    <row r="80" spans="2:14" x14ac:dyDescent="0.25">
      <c r="B80" s="36" t="s">
        <v>54</v>
      </c>
      <c r="C80" s="24">
        <v>43523</v>
      </c>
      <c r="D80" s="23" t="s">
        <v>98</v>
      </c>
      <c r="E80" s="25" t="s">
        <v>100</v>
      </c>
      <c r="F80" s="49"/>
      <c r="G80" s="17">
        <v>13</v>
      </c>
      <c r="H80" s="53">
        <v>14</v>
      </c>
      <c r="I80" s="66">
        <v>14</v>
      </c>
      <c r="J80" s="19"/>
      <c r="K80" s="32"/>
      <c r="L80" s="53"/>
      <c r="M80" s="66"/>
      <c r="N80" s="91">
        <f t="shared" si="4"/>
        <v>28</v>
      </c>
    </row>
    <row r="81" spans="2:15" ht="15.75" thickBot="1" x14ac:dyDescent="0.3">
      <c r="B81" s="36" t="s">
        <v>54</v>
      </c>
      <c r="C81" s="24">
        <v>43524</v>
      </c>
      <c r="D81" s="23" t="s">
        <v>101</v>
      </c>
      <c r="E81" s="25" t="s">
        <v>102</v>
      </c>
      <c r="F81" s="49" t="s">
        <v>103</v>
      </c>
      <c r="G81" s="17">
        <v>40</v>
      </c>
      <c r="H81" s="80">
        <v>6</v>
      </c>
      <c r="I81" s="81">
        <v>23</v>
      </c>
      <c r="J81" s="82"/>
      <c r="K81" s="83"/>
      <c r="L81" s="80"/>
      <c r="M81" s="81"/>
      <c r="N81" s="91">
        <f t="shared" si="4"/>
        <v>29</v>
      </c>
    </row>
    <row r="82" spans="2:15" ht="16.5" thickTop="1" thickBot="1" x14ac:dyDescent="0.3">
      <c r="B82" s="19"/>
      <c r="C82" s="26"/>
      <c r="D82" s="25"/>
      <c r="E82" s="25"/>
      <c r="F82" s="49"/>
      <c r="G82" s="56" t="s">
        <v>6</v>
      </c>
      <c r="H82" s="84" t="s">
        <v>70</v>
      </c>
      <c r="I82" s="126">
        <f>SUM(H75:H81,J75:J81,L75:L81)</f>
        <v>101</v>
      </c>
      <c r="J82" s="127"/>
      <c r="K82" s="85" t="s">
        <v>69</v>
      </c>
      <c r="L82" s="126">
        <f>SUM(I75:I81,K75:K81,M75:M81)</f>
        <v>109</v>
      </c>
      <c r="M82" s="127"/>
      <c r="N82" s="90">
        <f>SUM(N75:N81)</f>
        <v>210</v>
      </c>
    </row>
    <row r="83" spans="2:15" ht="16.5" thickTop="1" thickBot="1" x14ac:dyDescent="0.3">
      <c r="B83" s="36" t="s">
        <v>55</v>
      </c>
      <c r="C83" s="24" t="s">
        <v>104</v>
      </c>
      <c r="D83" s="23" t="s">
        <v>105</v>
      </c>
      <c r="E83" s="25" t="s">
        <v>93</v>
      </c>
      <c r="F83" s="49" t="s">
        <v>14</v>
      </c>
      <c r="G83" s="17">
        <v>15</v>
      </c>
      <c r="H83" s="52"/>
      <c r="I83" s="65"/>
      <c r="J83" s="61">
        <v>15</v>
      </c>
      <c r="K83" s="37">
        <v>24</v>
      </c>
      <c r="L83" s="52"/>
      <c r="M83" s="65"/>
      <c r="N83" s="91">
        <f>SUM(H83:M83)</f>
        <v>39</v>
      </c>
    </row>
    <row r="84" spans="2:15" ht="16.5" thickTop="1" thickBot="1" x14ac:dyDescent="0.3">
      <c r="B84" s="19"/>
      <c r="C84" s="26"/>
      <c r="D84" s="25"/>
      <c r="E84" s="25"/>
      <c r="F84" s="49"/>
      <c r="G84" s="56" t="s">
        <v>6</v>
      </c>
      <c r="H84" s="84" t="s">
        <v>70</v>
      </c>
      <c r="I84" s="126">
        <f>SUM(H83:H83,J83:J83,L83:L83)</f>
        <v>15</v>
      </c>
      <c r="J84" s="127">
        <f>SUM(J83:J83)</f>
        <v>15</v>
      </c>
      <c r="K84" s="85" t="s">
        <v>69</v>
      </c>
      <c r="L84" s="126">
        <f>SUM(I83:I83,K83:K83,M83:M83)</f>
        <v>24</v>
      </c>
      <c r="M84" s="127">
        <f>SUM(M83:M83)</f>
        <v>0</v>
      </c>
      <c r="N84" s="90">
        <f>SUM(N83:N83)</f>
        <v>39</v>
      </c>
    </row>
    <row r="85" spans="2:15" ht="15.75" thickTop="1" x14ac:dyDescent="0.25">
      <c r="B85" s="36" t="s">
        <v>21</v>
      </c>
      <c r="C85" s="24">
        <v>43501</v>
      </c>
      <c r="D85" s="23" t="s">
        <v>20</v>
      </c>
      <c r="E85" s="25" t="s">
        <v>99</v>
      </c>
      <c r="F85" s="49"/>
      <c r="G85" s="17">
        <v>6</v>
      </c>
      <c r="H85" s="53">
        <v>9</v>
      </c>
      <c r="I85" s="66">
        <v>15</v>
      </c>
      <c r="J85" s="19"/>
      <c r="K85" s="32"/>
      <c r="L85" s="53"/>
      <c r="M85" s="66"/>
      <c r="N85" s="91">
        <f t="shared" ref="N85:N92" si="5">SUM(H85:M85)</f>
        <v>24</v>
      </c>
    </row>
    <row r="86" spans="2:15" x14ac:dyDescent="0.25">
      <c r="B86" s="36" t="s">
        <v>21</v>
      </c>
      <c r="C86" s="24">
        <v>43501</v>
      </c>
      <c r="D86" s="23" t="s">
        <v>20</v>
      </c>
      <c r="E86" s="25" t="s">
        <v>99</v>
      </c>
      <c r="F86" s="49"/>
      <c r="G86" s="17">
        <v>6</v>
      </c>
      <c r="H86" s="53">
        <v>12</v>
      </c>
      <c r="I86" s="66">
        <v>13</v>
      </c>
      <c r="J86" s="19"/>
      <c r="K86" s="32"/>
      <c r="L86" s="53"/>
      <c r="M86" s="66"/>
      <c r="N86" s="91">
        <f t="shared" si="5"/>
        <v>25</v>
      </c>
    </row>
    <row r="87" spans="2:15" x14ac:dyDescent="0.25">
      <c r="B87" s="36" t="s">
        <v>21</v>
      </c>
      <c r="C87" s="24">
        <v>43503</v>
      </c>
      <c r="D87" s="23" t="s">
        <v>20</v>
      </c>
      <c r="E87" s="25" t="s">
        <v>106</v>
      </c>
      <c r="F87" s="49"/>
      <c r="G87" s="17">
        <v>5</v>
      </c>
      <c r="H87" s="53">
        <v>10</v>
      </c>
      <c r="I87" s="66">
        <v>9</v>
      </c>
      <c r="J87" s="19"/>
      <c r="K87" s="32"/>
      <c r="L87" s="53"/>
      <c r="M87" s="66"/>
      <c r="N87" s="91">
        <f t="shared" si="5"/>
        <v>19</v>
      </c>
    </row>
    <row r="88" spans="2:15" x14ac:dyDescent="0.25">
      <c r="B88" s="36" t="s">
        <v>21</v>
      </c>
      <c r="C88" s="24">
        <v>43503</v>
      </c>
      <c r="D88" s="23" t="s">
        <v>20</v>
      </c>
      <c r="E88" s="25" t="s">
        <v>106</v>
      </c>
      <c r="F88" s="49"/>
      <c r="G88" s="17">
        <v>5</v>
      </c>
      <c r="H88" s="53">
        <v>10</v>
      </c>
      <c r="I88" s="66">
        <v>10</v>
      </c>
      <c r="J88" s="19"/>
      <c r="K88" s="32"/>
      <c r="L88" s="53"/>
      <c r="M88" s="66"/>
      <c r="N88" s="91">
        <f t="shared" si="5"/>
        <v>20</v>
      </c>
    </row>
    <row r="89" spans="2:15" x14ac:dyDescent="0.25">
      <c r="B89" s="36" t="s">
        <v>21</v>
      </c>
      <c r="C89" s="24">
        <v>43504</v>
      </c>
      <c r="D89" s="23" t="s">
        <v>20</v>
      </c>
      <c r="E89" s="25" t="s">
        <v>96</v>
      </c>
      <c r="F89" s="49"/>
      <c r="G89" s="17">
        <v>6</v>
      </c>
      <c r="H89" s="53">
        <v>14</v>
      </c>
      <c r="I89" s="66">
        <v>15</v>
      </c>
      <c r="J89" s="19"/>
      <c r="K89" s="32"/>
      <c r="L89" s="53"/>
      <c r="M89" s="66"/>
      <c r="N89" s="91">
        <f t="shared" si="5"/>
        <v>29</v>
      </c>
    </row>
    <row r="90" spans="2:15" x14ac:dyDescent="0.25">
      <c r="B90" s="36" t="s">
        <v>21</v>
      </c>
      <c r="C90" s="24">
        <v>43504</v>
      </c>
      <c r="D90" s="23" t="s">
        <v>20</v>
      </c>
      <c r="E90" s="25" t="s">
        <v>96</v>
      </c>
      <c r="F90" s="49"/>
      <c r="G90" s="17">
        <v>7</v>
      </c>
      <c r="H90" s="53">
        <v>14</v>
      </c>
      <c r="I90" s="66">
        <v>12</v>
      </c>
      <c r="J90" s="19"/>
      <c r="K90" s="32"/>
      <c r="L90" s="53"/>
      <c r="M90" s="66"/>
      <c r="N90" s="91">
        <f t="shared" si="5"/>
        <v>26</v>
      </c>
    </row>
    <row r="91" spans="2:15" x14ac:dyDescent="0.25">
      <c r="B91" s="36" t="s">
        <v>21</v>
      </c>
      <c r="C91" s="24">
        <v>43508</v>
      </c>
      <c r="D91" s="23" t="s">
        <v>20</v>
      </c>
      <c r="E91" s="25" t="s">
        <v>99</v>
      </c>
      <c r="F91" s="49"/>
      <c r="G91" s="17">
        <v>7</v>
      </c>
      <c r="H91" s="53">
        <v>16</v>
      </c>
      <c r="I91" s="66">
        <v>15</v>
      </c>
      <c r="J91" s="19"/>
      <c r="K91" s="32"/>
      <c r="L91" s="53"/>
      <c r="M91" s="66"/>
      <c r="N91" s="91">
        <f t="shared" si="5"/>
        <v>31</v>
      </c>
    </row>
    <row r="92" spans="2:15" ht="14.25" customHeight="1" thickBot="1" x14ac:dyDescent="0.4">
      <c r="B92" s="36" t="s">
        <v>21</v>
      </c>
      <c r="C92" s="24">
        <v>43511</v>
      </c>
      <c r="D92" s="23" t="s">
        <v>20</v>
      </c>
      <c r="E92" s="25" t="s">
        <v>95</v>
      </c>
      <c r="F92" s="49"/>
      <c r="G92" s="106">
        <v>6</v>
      </c>
      <c r="H92" s="53">
        <v>19</v>
      </c>
      <c r="I92" s="49">
        <v>16</v>
      </c>
      <c r="J92" s="19"/>
      <c r="K92" s="107"/>
      <c r="L92" s="53"/>
      <c r="M92" s="49"/>
      <c r="N92" s="91">
        <f t="shared" si="5"/>
        <v>35</v>
      </c>
      <c r="O92" s="108"/>
    </row>
    <row r="93" spans="2:15" ht="15" customHeight="1" thickTop="1" thickBot="1" x14ac:dyDescent="0.3">
      <c r="B93" s="19"/>
      <c r="C93" s="26"/>
      <c r="D93" s="25"/>
      <c r="E93" s="25"/>
      <c r="F93" s="49"/>
      <c r="G93" s="56" t="s">
        <v>6</v>
      </c>
      <c r="H93" s="84" t="s">
        <v>70</v>
      </c>
      <c r="I93" s="126">
        <f>SUM(H85:H92,J85:J92,L85:L92)</f>
        <v>104</v>
      </c>
      <c r="J93" s="127">
        <f>SUM(J85:J92)</f>
        <v>0</v>
      </c>
      <c r="K93" s="85" t="s">
        <v>69</v>
      </c>
      <c r="L93" s="126">
        <f>SUM(I85:I92,K85:K92,M85:M92)</f>
        <v>105</v>
      </c>
      <c r="M93" s="127">
        <f>SUM(M85:M92)</f>
        <v>0</v>
      </c>
      <c r="N93" s="90">
        <f>SUM(N85:N92)</f>
        <v>209</v>
      </c>
      <c r="O93" s="3"/>
    </row>
    <row r="94" spans="2:15" ht="15" customHeight="1" thickTop="1" thickBot="1" x14ac:dyDescent="0.3">
      <c r="B94" s="36" t="s">
        <v>19</v>
      </c>
      <c r="C94" s="24"/>
      <c r="D94" s="23"/>
      <c r="E94" s="25"/>
      <c r="F94" s="49"/>
      <c r="G94" s="17"/>
      <c r="H94" s="53"/>
      <c r="I94" s="66"/>
      <c r="J94" s="19"/>
      <c r="K94" s="32"/>
      <c r="L94" s="53"/>
      <c r="M94" s="66"/>
      <c r="N94" s="91">
        <f>SUM(H94:M94)</f>
        <v>0</v>
      </c>
      <c r="O94" s="3"/>
    </row>
    <row r="95" spans="2:15" ht="27" customHeight="1" thickTop="1" thickBot="1" x14ac:dyDescent="0.3">
      <c r="E95" s="22"/>
      <c r="F95" s="148" t="s">
        <v>6</v>
      </c>
      <c r="G95" s="149"/>
      <c r="H95" s="85" t="s">
        <v>70</v>
      </c>
      <c r="I95" s="126">
        <f>SUM(H94:H94,J94:J94,L94:L94)</f>
        <v>0</v>
      </c>
      <c r="J95" s="127"/>
      <c r="K95" s="85" t="s">
        <v>69</v>
      </c>
      <c r="L95" s="126">
        <f>SUM(I94:I94,K94:K94,M94:M94)</f>
        <v>0</v>
      </c>
      <c r="M95" s="127"/>
      <c r="N95" s="92">
        <f>SUM(N94:N94)</f>
        <v>0</v>
      </c>
      <c r="O95" s="3"/>
    </row>
    <row r="96" spans="2:15" ht="16.5" thickTop="1" thickBot="1" x14ac:dyDescent="0.3">
      <c r="E96" s="22"/>
      <c r="F96" s="128" t="s">
        <v>52</v>
      </c>
      <c r="G96" s="129"/>
      <c r="H96" s="79">
        <f>SUM(H57:H58,H60:H60,H62:H67,H69:H70,H72:H73,H75:H81,H83:H83,H85:H92,H94:H94)</f>
        <v>334</v>
      </c>
      <c r="I96" s="79">
        <f>SUM(I57:I58,I60:I60,I62:I67,I69:I70,I72:I73,I75:I81,I83:I83,I85:I92,I94:I94)</f>
        <v>331</v>
      </c>
      <c r="J96" s="79">
        <f>SUM(J57:J58,J60:J60,J62:J67,J69:J70,J73:J73,J75:J81,J83:J83,J85:J92,J94:J94)</f>
        <v>15</v>
      </c>
      <c r="K96" s="79">
        <f>SUM(K57:K58,K60:K60,K62:K67,K69:K70,K72:K73,K75:K81,K83:K83,K85:K92,K94:K94)</f>
        <v>24</v>
      </c>
      <c r="L96" s="79">
        <f>SUM(L57:L58,L60:L60,L62:L67,L69:L70,L72:L73,L75:L81,L83:L83,L85:L92,L94:L94)</f>
        <v>11</v>
      </c>
      <c r="M96" s="79">
        <f>SUM(M57:M58,M60:M60,M62:M67,M69:M70,M72:M73,M75:M81,M83:M83,M85:M92,M94:M94)</f>
        <v>34</v>
      </c>
      <c r="N96" s="93">
        <f>SUM(N57,N59,N61,N68,N71,N74,N82,N84,N93,N95)</f>
        <v>749</v>
      </c>
    </row>
    <row r="97" spans="2:14" ht="20.25" customHeight="1" thickTop="1" thickBot="1" x14ac:dyDescent="0.3">
      <c r="G97" s="6"/>
      <c r="H97" s="6"/>
      <c r="I97" s="6"/>
      <c r="J97" s="6"/>
      <c r="K97" s="6"/>
      <c r="L97" s="6"/>
    </row>
    <row r="98" spans="2:14" ht="15.75" customHeight="1" thickTop="1" thickBot="1" x14ac:dyDescent="0.3">
      <c r="F98" s="22"/>
      <c r="G98" s="130" t="s">
        <v>10</v>
      </c>
      <c r="H98" s="131"/>
      <c r="I98" s="131"/>
      <c r="J98" s="131"/>
      <c r="K98" s="131"/>
      <c r="L98" s="132"/>
      <c r="M98" s="40"/>
      <c r="N98" s="42">
        <f>SUM(H96,J96,L96)</f>
        <v>360</v>
      </c>
    </row>
    <row r="99" spans="2:14" ht="15.75" customHeight="1" thickTop="1" thickBot="1" x14ac:dyDescent="0.3">
      <c r="F99" s="22"/>
      <c r="G99" s="145" t="s">
        <v>11</v>
      </c>
      <c r="H99" s="146"/>
      <c r="I99" s="146"/>
      <c r="J99" s="146"/>
      <c r="K99" s="146"/>
      <c r="L99" s="147"/>
      <c r="M99" s="41"/>
      <c r="N99" s="43">
        <f>SUM(I96,K96,M96)</f>
        <v>389</v>
      </c>
    </row>
    <row r="100" spans="2:14" ht="16.5" thickTop="1" x14ac:dyDescent="0.25">
      <c r="B100" s="139"/>
      <c r="C100" s="139"/>
      <c r="D100" s="139"/>
      <c r="E100" s="139"/>
      <c r="F100" s="139"/>
      <c r="G100" s="139"/>
      <c r="H100" s="139"/>
      <c r="I100" s="13"/>
      <c r="J100" s="13"/>
      <c r="K100" s="13"/>
      <c r="L100" s="13"/>
      <c r="M100" s="13"/>
      <c r="N100" s="13"/>
    </row>
    <row r="101" spans="2:14" ht="20.25" x14ac:dyDescent="0.3">
      <c r="B101" s="138" t="s">
        <v>0</v>
      </c>
      <c r="C101" s="138"/>
      <c r="D101" s="138"/>
      <c r="E101" s="138"/>
      <c r="F101" s="138"/>
      <c r="G101" s="138"/>
      <c r="H101" s="138"/>
      <c r="I101" s="9"/>
      <c r="J101" s="9"/>
      <c r="K101" s="9"/>
      <c r="L101" s="9"/>
      <c r="M101" s="9"/>
      <c r="N101" s="9"/>
    </row>
    <row r="102" spans="2:14" ht="15.75" x14ac:dyDescent="0.25">
      <c r="B102" s="139" t="s">
        <v>1</v>
      </c>
      <c r="C102" s="139"/>
      <c r="D102" s="139"/>
      <c r="E102" s="139"/>
      <c r="F102" s="139"/>
      <c r="G102" s="139"/>
      <c r="H102" s="139"/>
      <c r="I102" s="13"/>
      <c r="J102" s="13"/>
      <c r="K102" s="13"/>
      <c r="L102" s="13"/>
      <c r="M102" s="13"/>
      <c r="N102" s="13"/>
    </row>
    <row r="103" spans="2:14" ht="15.75" x14ac:dyDescent="0.25">
      <c r="B103" s="140" t="s">
        <v>56</v>
      </c>
      <c r="C103" s="140"/>
      <c r="D103" s="140"/>
      <c r="E103" s="140"/>
      <c r="F103" s="140"/>
      <c r="G103" s="140"/>
      <c r="H103" s="140"/>
      <c r="I103" s="15"/>
      <c r="J103" s="15"/>
      <c r="K103" s="15"/>
      <c r="L103" s="15"/>
      <c r="M103" s="16"/>
      <c r="N103" s="16"/>
    </row>
    <row r="104" spans="2:14" ht="16.5" thickBot="1" x14ac:dyDescent="0.3">
      <c r="B104" s="140" t="s">
        <v>57</v>
      </c>
      <c r="C104" s="140"/>
      <c r="D104" s="140"/>
      <c r="E104" s="140"/>
      <c r="F104" s="140"/>
      <c r="G104" s="140"/>
      <c r="H104" s="140"/>
      <c r="I104" s="16"/>
      <c r="J104" s="16"/>
      <c r="K104" s="16"/>
      <c r="L104" s="16"/>
      <c r="M104" s="16"/>
      <c r="N104" s="16"/>
    </row>
    <row r="105" spans="2:14" ht="16.5" thickTop="1" thickBot="1" x14ac:dyDescent="0.3">
      <c r="B105" s="141" t="s">
        <v>36</v>
      </c>
      <c r="C105" s="141" t="s">
        <v>2</v>
      </c>
      <c r="D105" s="141" t="s">
        <v>3</v>
      </c>
      <c r="E105" s="141" t="s">
        <v>4</v>
      </c>
      <c r="F105" s="143" t="s">
        <v>7</v>
      </c>
      <c r="G105" s="143" t="s">
        <v>5</v>
      </c>
      <c r="H105" s="135" t="s">
        <v>51</v>
      </c>
      <c r="I105" s="136"/>
      <c r="J105" s="137" t="s">
        <v>50</v>
      </c>
      <c r="K105" s="137"/>
      <c r="L105" s="135" t="s">
        <v>49</v>
      </c>
      <c r="M105" s="137"/>
      <c r="N105" s="133" t="s">
        <v>6</v>
      </c>
    </row>
    <row r="106" spans="2:14" ht="16.5" thickTop="1" thickBot="1" x14ac:dyDescent="0.3">
      <c r="B106" s="142"/>
      <c r="C106" s="142"/>
      <c r="D106" s="142"/>
      <c r="E106" s="142"/>
      <c r="F106" s="144"/>
      <c r="G106" s="144"/>
      <c r="H106" s="30" t="s">
        <v>8</v>
      </c>
      <c r="I106" s="31" t="s">
        <v>9</v>
      </c>
      <c r="J106" s="51" t="s">
        <v>8</v>
      </c>
      <c r="K106" s="64" t="s">
        <v>9</v>
      </c>
      <c r="L106" s="30" t="s">
        <v>8</v>
      </c>
      <c r="M106" s="64" t="s">
        <v>9</v>
      </c>
      <c r="N106" s="134"/>
    </row>
    <row r="107" spans="2:14" ht="16.5" thickTop="1" thickBot="1" x14ac:dyDescent="0.3">
      <c r="B107" s="35" t="s">
        <v>12</v>
      </c>
      <c r="C107" s="29">
        <v>43544</v>
      </c>
      <c r="D107" s="28" t="s">
        <v>13</v>
      </c>
      <c r="E107" s="27" t="s">
        <v>14</v>
      </c>
      <c r="F107" s="48" t="s">
        <v>37</v>
      </c>
      <c r="G107" s="57" t="s">
        <v>17</v>
      </c>
      <c r="H107" s="61"/>
      <c r="I107" s="37"/>
      <c r="J107" s="52"/>
      <c r="K107" s="65"/>
      <c r="L107" s="61">
        <v>10</v>
      </c>
      <c r="M107" s="65">
        <v>24</v>
      </c>
      <c r="N107" s="7">
        <f>SUM(H107:M107)</f>
        <v>34</v>
      </c>
    </row>
    <row r="108" spans="2:14" ht="16.5" thickTop="1" thickBot="1" x14ac:dyDescent="0.3">
      <c r="B108" s="36"/>
      <c r="C108" s="24"/>
      <c r="D108" s="23"/>
      <c r="E108" s="25"/>
      <c r="F108" s="49"/>
      <c r="G108" s="58"/>
      <c r="H108" s="19"/>
      <c r="I108" s="32"/>
      <c r="J108" s="53"/>
      <c r="K108" s="66"/>
      <c r="L108" s="19"/>
      <c r="M108" s="66"/>
      <c r="N108" s="7"/>
    </row>
    <row r="109" spans="2:14" ht="15.75" thickTop="1" x14ac:dyDescent="0.25">
      <c r="B109" s="19"/>
      <c r="C109" s="25"/>
      <c r="D109" s="25"/>
      <c r="E109" s="25"/>
      <c r="F109" s="49"/>
      <c r="G109" s="59" t="s">
        <v>6</v>
      </c>
      <c r="H109" s="62">
        <f t="shared" ref="H109:N109" si="6">SUM(H107:H108)</f>
        <v>0</v>
      </c>
      <c r="I109" s="45">
        <f t="shared" si="6"/>
        <v>0</v>
      </c>
      <c r="J109" s="54">
        <f t="shared" si="6"/>
        <v>0</v>
      </c>
      <c r="K109" s="39">
        <f t="shared" si="6"/>
        <v>0</v>
      </c>
      <c r="L109" s="62">
        <f t="shared" si="6"/>
        <v>10</v>
      </c>
      <c r="M109" s="39">
        <f t="shared" si="6"/>
        <v>24</v>
      </c>
      <c r="N109" s="73">
        <f t="shared" si="6"/>
        <v>34</v>
      </c>
    </row>
    <row r="110" spans="2:14" x14ac:dyDescent="0.25">
      <c r="B110" s="36" t="s">
        <v>16</v>
      </c>
      <c r="C110" s="24">
        <v>43531</v>
      </c>
      <c r="D110" s="23" t="s">
        <v>15</v>
      </c>
      <c r="E110" s="25" t="s">
        <v>38</v>
      </c>
      <c r="F110" s="49" t="s">
        <v>44</v>
      </c>
      <c r="G110" s="58">
        <v>11</v>
      </c>
      <c r="H110" s="19">
        <v>14</v>
      </c>
      <c r="I110" s="32">
        <v>9</v>
      </c>
      <c r="J110" s="53"/>
      <c r="K110" s="66"/>
      <c r="L110" s="19"/>
      <c r="M110" s="66"/>
      <c r="N110" s="21">
        <f>SUM(H110:M110)</f>
        <v>23</v>
      </c>
    </row>
    <row r="111" spans="2:14" x14ac:dyDescent="0.25">
      <c r="B111" s="36" t="s">
        <v>16</v>
      </c>
      <c r="C111" s="24">
        <v>43536</v>
      </c>
      <c r="D111" s="23" t="s">
        <v>15</v>
      </c>
      <c r="E111" s="25" t="s">
        <v>42</v>
      </c>
      <c r="F111" s="49" t="s">
        <v>45</v>
      </c>
      <c r="G111" s="58">
        <v>11</v>
      </c>
      <c r="H111" s="19">
        <v>10</v>
      </c>
      <c r="I111" s="32">
        <v>8</v>
      </c>
      <c r="J111" s="53"/>
      <c r="K111" s="66"/>
      <c r="L111" s="19"/>
      <c r="M111" s="66"/>
      <c r="N111" s="12">
        <f>SUM(H111:M111)</f>
        <v>18</v>
      </c>
    </row>
    <row r="112" spans="2:14" x14ac:dyDescent="0.25">
      <c r="B112" s="36" t="s">
        <v>16</v>
      </c>
      <c r="C112" s="24">
        <v>43537</v>
      </c>
      <c r="D112" s="23" t="s">
        <v>15</v>
      </c>
      <c r="E112" s="25" t="s">
        <v>39</v>
      </c>
      <c r="F112" s="49" t="s">
        <v>47</v>
      </c>
      <c r="G112" s="58">
        <v>11</v>
      </c>
      <c r="H112" s="19">
        <v>22</v>
      </c>
      <c r="I112" s="32">
        <v>11</v>
      </c>
      <c r="J112" s="53"/>
      <c r="K112" s="66"/>
      <c r="L112" s="19"/>
      <c r="M112" s="66"/>
      <c r="N112" s="5">
        <f>SUM(H112:M112)</f>
        <v>33</v>
      </c>
    </row>
    <row r="113" spans="2:15" ht="15.75" thickBot="1" x14ac:dyDescent="0.3">
      <c r="B113" s="36" t="s">
        <v>16</v>
      </c>
      <c r="C113" s="24">
        <v>43537</v>
      </c>
      <c r="D113" s="23" t="s">
        <v>15</v>
      </c>
      <c r="E113" s="25" t="s">
        <v>39</v>
      </c>
      <c r="F113" s="49" t="s">
        <v>47</v>
      </c>
      <c r="G113" s="58">
        <v>12</v>
      </c>
      <c r="H113" s="19">
        <v>13</v>
      </c>
      <c r="I113" s="32">
        <v>17</v>
      </c>
      <c r="J113" s="53"/>
      <c r="K113" s="66"/>
      <c r="L113" s="19"/>
      <c r="M113" s="66"/>
      <c r="N113" s="18">
        <f>SUM(H113:M113)</f>
        <v>30</v>
      </c>
    </row>
    <row r="114" spans="2:15" ht="15.75" thickTop="1" x14ac:dyDescent="0.25">
      <c r="B114" s="19"/>
      <c r="C114" s="25"/>
      <c r="D114" s="25"/>
      <c r="E114" s="25"/>
      <c r="F114" s="49"/>
      <c r="G114" s="59" t="s">
        <v>6</v>
      </c>
      <c r="H114" s="62">
        <f t="shared" ref="H114:N114" si="7">SUM(H110:H113)</f>
        <v>59</v>
      </c>
      <c r="I114" s="45">
        <f t="shared" si="7"/>
        <v>45</v>
      </c>
      <c r="J114" s="54">
        <f t="shared" si="7"/>
        <v>0</v>
      </c>
      <c r="K114" s="39">
        <f t="shared" si="7"/>
        <v>0</v>
      </c>
      <c r="L114" s="62">
        <f t="shared" si="7"/>
        <v>0</v>
      </c>
      <c r="M114" s="39">
        <f t="shared" si="7"/>
        <v>0</v>
      </c>
      <c r="N114" s="73">
        <f t="shared" si="7"/>
        <v>104</v>
      </c>
    </row>
    <row r="115" spans="2:15" x14ac:dyDescent="0.25">
      <c r="B115" s="36" t="s">
        <v>19</v>
      </c>
      <c r="C115" s="24">
        <v>43525</v>
      </c>
      <c r="D115" s="23" t="s">
        <v>18</v>
      </c>
      <c r="E115" s="25" t="s">
        <v>41</v>
      </c>
      <c r="F115" s="49" t="s">
        <v>47</v>
      </c>
      <c r="G115" s="58">
        <v>6</v>
      </c>
      <c r="H115" s="19">
        <v>10</v>
      </c>
      <c r="I115" s="32">
        <v>19</v>
      </c>
      <c r="J115" s="53"/>
      <c r="K115" s="66"/>
      <c r="L115" s="19"/>
      <c r="M115" s="66"/>
      <c r="N115" s="5">
        <f>SUM(H115:M115)</f>
        <v>29</v>
      </c>
    </row>
    <row r="116" spans="2:15" x14ac:dyDescent="0.25">
      <c r="B116" s="36" t="s">
        <v>19</v>
      </c>
      <c r="C116" s="24">
        <v>43525</v>
      </c>
      <c r="D116" s="23" t="s">
        <v>18</v>
      </c>
      <c r="E116" s="25" t="s">
        <v>41</v>
      </c>
      <c r="F116" s="49" t="s">
        <v>47</v>
      </c>
      <c r="G116" s="58" t="s">
        <v>32</v>
      </c>
      <c r="H116" s="19">
        <v>13</v>
      </c>
      <c r="I116" s="32">
        <v>12</v>
      </c>
      <c r="J116" s="53"/>
      <c r="K116" s="66"/>
      <c r="L116" s="19"/>
      <c r="M116" s="66"/>
      <c r="N116" s="12">
        <f>SUM(H116:M116)</f>
        <v>25</v>
      </c>
    </row>
    <row r="117" spans="2:15" x14ac:dyDescent="0.25">
      <c r="B117" s="36" t="s">
        <v>19</v>
      </c>
      <c r="C117" s="24">
        <v>43525</v>
      </c>
      <c r="D117" s="23" t="s">
        <v>18</v>
      </c>
      <c r="E117" s="25" t="s">
        <v>41</v>
      </c>
      <c r="F117" s="49" t="s">
        <v>47</v>
      </c>
      <c r="G117" s="58" t="s">
        <v>32</v>
      </c>
      <c r="H117" s="19">
        <v>13</v>
      </c>
      <c r="I117" s="32">
        <v>11</v>
      </c>
      <c r="J117" s="53"/>
      <c r="K117" s="66"/>
      <c r="L117" s="19"/>
      <c r="M117" s="66"/>
      <c r="N117" s="5">
        <f>SUM(H117:M117)</f>
        <v>24</v>
      </c>
    </row>
    <row r="118" spans="2:15" ht="15.75" thickBot="1" x14ac:dyDescent="0.3">
      <c r="B118" s="36" t="s">
        <v>19</v>
      </c>
      <c r="C118" s="24">
        <v>43525</v>
      </c>
      <c r="D118" s="23" t="s">
        <v>18</v>
      </c>
      <c r="E118" s="25" t="s">
        <v>41</v>
      </c>
      <c r="F118" s="49" t="s">
        <v>47</v>
      </c>
      <c r="G118" s="58" t="s">
        <v>31</v>
      </c>
      <c r="H118" s="19">
        <v>18</v>
      </c>
      <c r="I118" s="32">
        <v>10</v>
      </c>
      <c r="J118" s="53"/>
      <c r="K118" s="66"/>
      <c r="L118" s="19"/>
      <c r="M118" s="66"/>
      <c r="N118" s="18">
        <f>SUM(H118:M118)</f>
        <v>28</v>
      </c>
    </row>
    <row r="119" spans="2:15" ht="26.25" customHeight="1" thickTop="1" x14ac:dyDescent="0.35">
      <c r="B119" s="19"/>
      <c r="C119" s="25"/>
      <c r="D119" s="25"/>
      <c r="E119" s="25"/>
      <c r="F119" s="49"/>
      <c r="G119" s="59" t="s">
        <v>6</v>
      </c>
      <c r="H119" s="62">
        <f t="shared" ref="H119:N119" si="8">SUM(H115:H118)</f>
        <v>54</v>
      </c>
      <c r="I119" s="45">
        <f t="shared" si="8"/>
        <v>52</v>
      </c>
      <c r="J119" s="54">
        <f t="shared" si="8"/>
        <v>0</v>
      </c>
      <c r="K119" s="39">
        <f t="shared" si="8"/>
        <v>0</v>
      </c>
      <c r="L119" s="62">
        <f t="shared" si="8"/>
        <v>0</v>
      </c>
      <c r="M119" s="39">
        <f t="shared" si="8"/>
        <v>0</v>
      </c>
      <c r="N119" s="73">
        <f t="shared" si="8"/>
        <v>106</v>
      </c>
      <c r="O119" s="1"/>
    </row>
    <row r="120" spans="2:15" ht="21.75" customHeight="1" thickBot="1" x14ac:dyDescent="0.3">
      <c r="B120" s="36" t="s">
        <v>21</v>
      </c>
      <c r="C120" s="24">
        <v>43531</v>
      </c>
      <c r="D120" s="23" t="s">
        <v>20</v>
      </c>
      <c r="E120" s="25" t="s">
        <v>38</v>
      </c>
      <c r="F120" s="49" t="s">
        <v>44</v>
      </c>
      <c r="G120" s="58">
        <v>11</v>
      </c>
      <c r="H120" s="19">
        <v>14</v>
      </c>
      <c r="I120" s="32">
        <v>9</v>
      </c>
      <c r="J120" s="53"/>
      <c r="K120" s="66"/>
      <c r="L120" s="19"/>
      <c r="M120" s="66"/>
      <c r="N120" s="7">
        <f>SUM(H120:M120)</f>
        <v>23</v>
      </c>
      <c r="O120" s="3"/>
    </row>
    <row r="121" spans="2:15" ht="17.25" customHeight="1" thickTop="1" thickBot="1" x14ac:dyDescent="0.3">
      <c r="B121" s="36"/>
      <c r="C121" s="24"/>
      <c r="D121" s="23"/>
      <c r="E121" s="25"/>
      <c r="F121" s="49"/>
      <c r="G121" s="58"/>
      <c r="H121" s="19"/>
      <c r="I121" s="32"/>
      <c r="J121" s="53"/>
      <c r="K121" s="66"/>
      <c r="L121" s="19"/>
      <c r="M121" s="66"/>
      <c r="N121" s="7"/>
      <c r="O121" s="3"/>
    </row>
    <row r="122" spans="2:15" ht="27" customHeight="1" thickTop="1" x14ac:dyDescent="0.25">
      <c r="B122" s="19"/>
      <c r="C122" s="25"/>
      <c r="D122" s="25"/>
      <c r="E122" s="25"/>
      <c r="F122" s="49"/>
      <c r="G122" s="59" t="s">
        <v>6</v>
      </c>
      <c r="H122" s="62">
        <f t="shared" ref="H122:N122" si="9">SUM(H120:H121)</f>
        <v>14</v>
      </c>
      <c r="I122" s="45">
        <f t="shared" si="9"/>
        <v>9</v>
      </c>
      <c r="J122" s="54">
        <f t="shared" si="9"/>
        <v>0</v>
      </c>
      <c r="K122" s="39">
        <f t="shared" si="9"/>
        <v>0</v>
      </c>
      <c r="L122" s="62">
        <f t="shared" si="9"/>
        <v>0</v>
      </c>
      <c r="M122" s="39">
        <f t="shared" si="9"/>
        <v>0</v>
      </c>
      <c r="N122" s="73">
        <f t="shared" si="9"/>
        <v>23</v>
      </c>
      <c r="O122" s="3"/>
    </row>
    <row r="123" spans="2:15" x14ac:dyDescent="0.25">
      <c r="B123" s="36" t="s">
        <v>23</v>
      </c>
      <c r="C123" s="24">
        <v>43525</v>
      </c>
      <c r="D123" s="23" t="s">
        <v>22</v>
      </c>
      <c r="E123" s="25" t="s">
        <v>14</v>
      </c>
      <c r="F123" s="49" t="s">
        <v>14</v>
      </c>
      <c r="G123" s="58" t="s">
        <v>24</v>
      </c>
      <c r="H123" s="19"/>
      <c r="I123" s="32"/>
      <c r="J123" s="53">
        <v>1</v>
      </c>
      <c r="K123" s="66">
        <v>7</v>
      </c>
      <c r="L123" s="19"/>
      <c r="M123" s="66"/>
      <c r="N123" s="21">
        <f t="shared" ref="N123:N130" si="10">SUM(H123:M123)</f>
        <v>8</v>
      </c>
    </row>
    <row r="124" spans="2:15" x14ac:dyDescent="0.25">
      <c r="B124" s="36" t="s">
        <v>23</v>
      </c>
      <c r="C124" s="24">
        <v>43529</v>
      </c>
      <c r="D124" s="23" t="s">
        <v>22</v>
      </c>
      <c r="E124" s="25" t="s">
        <v>42</v>
      </c>
      <c r="F124" s="49" t="s">
        <v>45</v>
      </c>
      <c r="G124" s="58" t="s">
        <v>25</v>
      </c>
      <c r="H124" s="19">
        <v>8</v>
      </c>
      <c r="I124" s="32">
        <v>12</v>
      </c>
      <c r="J124" s="53"/>
      <c r="K124" s="66"/>
      <c r="L124" s="19"/>
      <c r="M124" s="66"/>
      <c r="N124" s="12">
        <f t="shared" si="10"/>
        <v>20</v>
      </c>
    </row>
    <row r="125" spans="2:15" x14ac:dyDescent="0.25">
      <c r="B125" s="36" t="s">
        <v>23</v>
      </c>
      <c r="C125" s="24">
        <v>43536</v>
      </c>
      <c r="D125" s="23" t="s">
        <v>22</v>
      </c>
      <c r="E125" s="25" t="s">
        <v>42</v>
      </c>
      <c r="F125" s="49" t="s">
        <v>45</v>
      </c>
      <c r="G125" s="58" t="s">
        <v>25</v>
      </c>
      <c r="H125" s="19">
        <v>14</v>
      </c>
      <c r="I125" s="32">
        <v>11</v>
      </c>
      <c r="J125" s="53"/>
      <c r="K125" s="66"/>
      <c r="L125" s="19"/>
      <c r="M125" s="66"/>
      <c r="N125" s="5">
        <f t="shared" si="10"/>
        <v>25</v>
      </c>
    </row>
    <row r="126" spans="2:15" x14ac:dyDescent="0.25">
      <c r="B126" s="36" t="s">
        <v>23</v>
      </c>
      <c r="C126" s="24">
        <v>43536</v>
      </c>
      <c r="D126" s="23" t="s">
        <v>22</v>
      </c>
      <c r="E126" s="25" t="s">
        <v>42</v>
      </c>
      <c r="F126" s="49" t="s">
        <v>45</v>
      </c>
      <c r="G126" s="58" t="s">
        <v>26</v>
      </c>
      <c r="H126" s="19">
        <v>14</v>
      </c>
      <c r="I126" s="32">
        <v>13</v>
      </c>
      <c r="J126" s="53"/>
      <c r="K126" s="66"/>
      <c r="L126" s="19"/>
      <c r="M126" s="66"/>
      <c r="N126" s="12">
        <f t="shared" si="10"/>
        <v>27</v>
      </c>
    </row>
    <row r="127" spans="2:15" x14ac:dyDescent="0.25">
      <c r="B127" s="36" t="s">
        <v>23</v>
      </c>
      <c r="C127" s="24">
        <v>43536</v>
      </c>
      <c r="D127" s="23" t="s">
        <v>22</v>
      </c>
      <c r="E127" s="25" t="s">
        <v>42</v>
      </c>
      <c r="F127" s="49" t="s">
        <v>45</v>
      </c>
      <c r="G127" s="58" t="s">
        <v>26</v>
      </c>
      <c r="H127" s="19">
        <v>5</v>
      </c>
      <c r="I127" s="32">
        <v>19</v>
      </c>
      <c r="J127" s="53"/>
      <c r="K127" s="66"/>
      <c r="L127" s="19"/>
      <c r="M127" s="66"/>
      <c r="N127" s="5">
        <f t="shared" si="10"/>
        <v>24</v>
      </c>
    </row>
    <row r="128" spans="2:15" x14ac:dyDescent="0.25">
      <c r="B128" s="36" t="s">
        <v>23</v>
      </c>
      <c r="C128" s="24">
        <v>43536</v>
      </c>
      <c r="D128" s="23" t="s">
        <v>22</v>
      </c>
      <c r="E128" s="25" t="s">
        <v>42</v>
      </c>
      <c r="F128" s="49" t="s">
        <v>45</v>
      </c>
      <c r="G128" s="58" t="s">
        <v>27</v>
      </c>
      <c r="H128" s="19">
        <v>11</v>
      </c>
      <c r="I128" s="32">
        <v>11</v>
      </c>
      <c r="J128" s="53"/>
      <c r="K128" s="66"/>
      <c r="L128" s="19"/>
      <c r="M128" s="66"/>
      <c r="N128" s="12">
        <f t="shared" si="10"/>
        <v>22</v>
      </c>
    </row>
    <row r="129" spans="2:14" x14ac:dyDescent="0.25">
      <c r="B129" s="36" t="s">
        <v>23</v>
      </c>
      <c r="C129" s="24">
        <v>43538</v>
      </c>
      <c r="D129" s="23" t="s">
        <v>22</v>
      </c>
      <c r="E129" s="25" t="s">
        <v>43</v>
      </c>
      <c r="F129" s="49" t="s">
        <v>48</v>
      </c>
      <c r="G129" s="58" t="s">
        <v>28</v>
      </c>
      <c r="H129" s="19">
        <v>17</v>
      </c>
      <c r="I129" s="32">
        <v>12</v>
      </c>
      <c r="J129" s="53"/>
      <c r="K129" s="66"/>
      <c r="L129" s="19"/>
      <c r="M129" s="66"/>
      <c r="N129" s="5">
        <f t="shared" si="10"/>
        <v>29</v>
      </c>
    </row>
    <row r="130" spans="2:14" ht="15.75" thickBot="1" x14ac:dyDescent="0.3">
      <c r="B130" s="36" t="s">
        <v>23</v>
      </c>
      <c r="C130" s="24">
        <v>43538</v>
      </c>
      <c r="D130" s="23" t="s">
        <v>22</v>
      </c>
      <c r="E130" s="25" t="s">
        <v>43</v>
      </c>
      <c r="F130" s="49" t="s">
        <v>48</v>
      </c>
      <c r="G130" s="58" t="s">
        <v>28</v>
      </c>
      <c r="H130" s="19">
        <v>16</v>
      </c>
      <c r="I130" s="32">
        <v>12</v>
      </c>
      <c r="J130" s="53"/>
      <c r="K130" s="66"/>
      <c r="L130" s="19"/>
      <c r="M130" s="66"/>
      <c r="N130" s="18">
        <f t="shared" si="10"/>
        <v>28</v>
      </c>
    </row>
    <row r="131" spans="2:14" ht="15.75" thickTop="1" x14ac:dyDescent="0.25">
      <c r="B131" s="19"/>
      <c r="C131" s="25"/>
      <c r="D131" s="25"/>
      <c r="E131" s="25"/>
      <c r="F131" s="49"/>
      <c r="G131" s="59" t="s">
        <v>6</v>
      </c>
      <c r="H131" s="62">
        <f t="shared" ref="H131:N131" si="11">SUM(H123:H130)</f>
        <v>85</v>
      </c>
      <c r="I131" s="45">
        <f t="shared" si="11"/>
        <v>90</v>
      </c>
      <c r="J131" s="54">
        <f t="shared" si="11"/>
        <v>1</v>
      </c>
      <c r="K131" s="39">
        <f t="shared" si="11"/>
        <v>7</v>
      </c>
      <c r="L131" s="62">
        <f t="shared" si="11"/>
        <v>0</v>
      </c>
      <c r="M131" s="39">
        <f t="shared" si="11"/>
        <v>0</v>
      </c>
      <c r="N131" s="73">
        <f t="shared" si="11"/>
        <v>183</v>
      </c>
    </row>
    <row r="132" spans="2:14" x14ac:dyDescent="0.25">
      <c r="B132" s="36" t="s">
        <v>30</v>
      </c>
      <c r="C132" s="24">
        <v>43537</v>
      </c>
      <c r="D132" s="23" t="s">
        <v>29</v>
      </c>
      <c r="E132" s="25" t="s">
        <v>40</v>
      </c>
      <c r="F132" s="49" t="s">
        <v>47</v>
      </c>
      <c r="G132" s="58" t="s">
        <v>31</v>
      </c>
      <c r="H132" s="19">
        <v>15</v>
      </c>
      <c r="I132" s="32">
        <v>10</v>
      </c>
      <c r="J132" s="53"/>
      <c r="K132" s="66"/>
      <c r="L132" s="19"/>
      <c r="M132" s="66"/>
      <c r="N132" s="5">
        <f t="shared" ref="N132:N137" si="12">SUM(H132:M132)</f>
        <v>25</v>
      </c>
    </row>
    <row r="133" spans="2:14" x14ac:dyDescent="0.25">
      <c r="B133" s="36" t="s">
        <v>30</v>
      </c>
      <c r="C133" s="24">
        <v>43537</v>
      </c>
      <c r="D133" s="23" t="s">
        <v>29</v>
      </c>
      <c r="E133" s="25" t="s">
        <v>40</v>
      </c>
      <c r="F133" s="49" t="s">
        <v>47</v>
      </c>
      <c r="G133" s="58" t="s">
        <v>32</v>
      </c>
      <c r="H133" s="19">
        <v>21</v>
      </c>
      <c r="I133" s="32">
        <v>11</v>
      </c>
      <c r="J133" s="53"/>
      <c r="K133" s="66"/>
      <c r="L133" s="19"/>
      <c r="M133" s="66"/>
      <c r="N133" s="12">
        <f t="shared" si="12"/>
        <v>32</v>
      </c>
    </row>
    <row r="134" spans="2:14" x14ac:dyDescent="0.25">
      <c r="B134" s="36" t="s">
        <v>30</v>
      </c>
      <c r="C134" s="24">
        <v>43537</v>
      </c>
      <c r="D134" s="23" t="s">
        <v>29</v>
      </c>
      <c r="E134" s="25" t="s">
        <v>40</v>
      </c>
      <c r="F134" s="49" t="s">
        <v>47</v>
      </c>
      <c r="G134" s="58" t="s">
        <v>33</v>
      </c>
      <c r="H134" s="19">
        <v>7</v>
      </c>
      <c r="I134" s="32">
        <v>25</v>
      </c>
      <c r="J134" s="53"/>
      <c r="K134" s="66"/>
      <c r="L134" s="19"/>
      <c r="M134" s="66"/>
      <c r="N134" s="5">
        <f t="shared" si="12"/>
        <v>32</v>
      </c>
    </row>
    <row r="135" spans="2:14" x14ac:dyDescent="0.25">
      <c r="B135" s="36" t="s">
        <v>30</v>
      </c>
      <c r="C135" s="24">
        <v>43537</v>
      </c>
      <c r="D135" s="23" t="s">
        <v>29</v>
      </c>
      <c r="E135" s="25" t="s">
        <v>40</v>
      </c>
      <c r="F135" s="49" t="s">
        <v>47</v>
      </c>
      <c r="G135" s="58" t="s">
        <v>34</v>
      </c>
      <c r="H135" s="19">
        <v>9</v>
      </c>
      <c r="I135" s="32">
        <v>20</v>
      </c>
      <c r="J135" s="53"/>
      <c r="K135" s="66"/>
      <c r="L135" s="19"/>
      <c r="M135" s="66"/>
      <c r="N135" s="12">
        <f t="shared" si="12"/>
        <v>29</v>
      </c>
    </row>
    <row r="136" spans="2:14" x14ac:dyDescent="0.25">
      <c r="B136" s="36" t="s">
        <v>30</v>
      </c>
      <c r="C136" s="24">
        <v>43537</v>
      </c>
      <c r="D136" s="23" t="s">
        <v>29</v>
      </c>
      <c r="E136" s="25" t="s">
        <v>40</v>
      </c>
      <c r="F136" s="49" t="s">
        <v>47</v>
      </c>
      <c r="G136" s="58" t="s">
        <v>35</v>
      </c>
      <c r="H136" s="19">
        <v>22</v>
      </c>
      <c r="I136" s="32">
        <v>11</v>
      </c>
      <c r="J136" s="53"/>
      <c r="K136" s="66"/>
      <c r="L136" s="19"/>
      <c r="M136" s="66"/>
      <c r="N136" s="5">
        <f t="shared" si="12"/>
        <v>33</v>
      </c>
    </row>
    <row r="137" spans="2:14" ht="15.75" thickBot="1" x14ac:dyDescent="0.3">
      <c r="B137" s="46" t="s">
        <v>30</v>
      </c>
      <c r="C137" s="47">
        <v>43537</v>
      </c>
      <c r="D137" s="33" t="s">
        <v>29</v>
      </c>
      <c r="E137" s="33" t="s">
        <v>40</v>
      </c>
      <c r="F137" s="50" t="s">
        <v>47</v>
      </c>
      <c r="G137" s="60">
        <v>43779</v>
      </c>
      <c r="H137" s="63">
        <v>13</v>
      </c>
      <c r="I137" s="34">
        <v>17</v>
      </c>
      <c r="J137" s="55"/>
      <c r="K137" s="67"/>
      <c r="L137" s="63"/>
      <c r="M137" s="67"/>
      <c r="N137" s="18">
        <f t="shared" si="12"/>
        <v>30</v>
      </c>
    </row>
    <row r="138" spans="2:14" ht="16.5" thickTop="1" thickBot="1" x14ac:dyDescent="0.3">
      <c r="E138" s="22"/>
      <c r="F138" s="148" t="s">
        <v>6</v>
      </c>
      <c r="G138" s="149"/>
      <c r="H138" s="68">
        <f t="shared" ref="H138:N138" si="13">SUM(H132:H137)</f>
        <v>87</v>
      </c>
      <c r="I138" s="69">
        <f t="shared" si="13"/>
        <v>94</v>
      </c>
      <c r="J138" s="70">
        <f t="shared" si="13"/>
        <v>0</v>
      </c>
      <c r="K138" s="71">
        <f t="shared" si="13"/>
        <v>0</v>
      </c>
      <c r="L138" s="68">
        <f t="shared" si="13"/>
        <v>0</v>
      </c>
      <c r="M138" s="71">
        <f t="shared" si="13"/>
        <v>0</v>
      </c>
      <c r="N138" s="74">
        <f t="shared" si="13"/>
        <v>181</v>
      </c>
    </row>
    <row r="139" spans="2:14" ht="16.5" thickTop="1" thickBot="1" x14ac:dyDescent="0.3">
      <c r="E139" s="22"/>
      <c r="F139" s="128" t="s">
        <v>52</v>
      </c>
      <c r="G139" s="150"/>
      <c r="H139" s="44">
        <f t="shared" ref="H139:N139" si="14">SUM(H109,H114,H119,H122,H131,H138)</f>
        <v>299</v>
      </c>
      <c r="I139" s="44">
        <f t="shared" si="14"/>
        <v>290</v>
      </c>
      <c r="J139" s="44">
        <f t="shared" si="14"/>
        <v>1</v>
      </c>
      <c r="K139" s="44">
        <f t="shared" si="14"/>
        <v>7</v>
      </c>
      <c r="L139" s="44">
        <f t="shared" si="14"/>
        <v>10</v>
      </c>
      <c r="M139" s="72">
        <f t="shared" si="14"/>
        <v>24</v>
      </c>
      <c r="N139" s="75">
        <f t="shared" si="14"/>
        <v>631</v>
      </c>
    </row>
    <row r="140" spans="2:14" ht="16.5" thickTop="1" thickBot="1" x14ac:dyDescent="0.3">
      <c r="G140" s="6"/>
      <c r="H140" s="6"/>
      <c r="I140" s="6"/>
      <c r="J140" s="6"/>
      <c r="K140" s="6"/>
      <c r="L140" s="6"/>
    </row>
    <row r="141" spans="2:14" ht="16.5" thickTop="1" thickBot="1" x14ac:dyDescent="0.3">
      <c r="F141" s="22"/>
      <c r="G141" s="130" t="s">
        <v>10</v>
      </c>
      <c r="H141" s="131"/>
      <c r="I141" s="131"/>
      <c r="J141" s="131"/>
      <c r="K141" s="131"/>
      <c r="L141" s="132"/>
      <c r="M141" s="40"/>
      <c r="N141" s="42">
        <f>SUM(H139,J139,L139)</f>
        <v>310</v>
      </c>
    </row>
    <row r="142" spans="2:14" ht="16.5" thickTop="1" thickBot="1" x14ac:dyDescent="0.3">
      <c r="F142" s="22"/>
      <c r="G142" s="145" t="s">
        <v>11</v>
      </c>
      <c r="H142" s="146"/>
      <c r="I142" s="146"/>
      <c r="J142" s="146"/>
      <c r="K142" s="146"/>
      <c r="L142" s="147"/>
      <c r="M142" s="41"/>
      <c r="N142" s="43">
        <f>SUM(I139,K139,M139)</f>
        <v>321</v>
      </c>
    </row>
    <row r="143" spans="2:14" ht="15.75" thickTop="1" x14ac:dyDescent="0.25"/>
    <row r="144" spans="2:14" x14ac:dyDescent="0.25">
      <c r="B144" s="110" t="s">
        <v>108</v>
      </c>
      <c r="C144" s="109" t="s">
        <v>107</v>
      </c>
    </row>
    <row r="174" spans="2:14" ht="21" x14ac:dyDescent="0.35">
      <c r="B174" s="9"/>
      <c r="C174" s="9"/>
      <c r="D174" s="9"/>
      <c r="E174" s="9"/>
      <c r="F174" s="9"/>
      <c r="G174" s="9"/>
      <c r="H174" s="9"/>
      <c r="I174" s="9"/>
      <c r="J174" s="9"/>
      <c r="K174" s="1"/>
      <c r="L174" s="1"/>
      <c r="M174" s="1"/>
      <c r="N174" s="1"/>
    </row>
    <row r="175" spans="2:14" ht="18.75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3"/>
      <c r="L175" s="3"/>
      <c r="M175" s="3"/>
      <c r="N175" s="3"/>
    </row>
    <row r="176" spans="2:14" ht="18.75" x14ac:dyDescent="0.25">
      <c r="B176" s="11"/>
      <c r="C176" s="11"/>
      <c r="D176" s="11"/>
      <c r="E176" s="11"/>
      <c r="F176" s="11"/>
      <c r="G176" s="11"/>
      <c r="H176" s="11"/>
      <c r="I176" s="11"/>
      <c r="J176" s="11"/>
      <c r="K176" s="4"/>
      <c r="L176" s="4"/>
      <c r="M176" s="3"/>
      <c r="N176" s="3"/>
    </row>
    <row r="177" spans="2:14" ht="18.75" x14ac:dyDescent="0.25">
      <c r="B177" s="11"/>
      <c r="C177" s="11"/>
      <c r="D177" s="11"/>
      <c r="E177" s="11"/>
      <c r="F177" s="11"/>
      <c r="G177" s="11"/>
      <c r="H177" s="11"/>
      <c r="I177" s="11"/>
      <c r="J177" s="11"/>
      <c r="K177" s="4"/>
      <c r="L177" s="4"/>
      <c r="M177" s="3"/>
      <c r="N177" s="3"/>
    </row>
    <row r="178" spans="2:14" x14ac:dyDescent="0.25">
      <c r="B178" s="8"/>
    </row>
  </sheetData>
  <mergeCells count="92">
    <mergeCell ref="B54:H54"/>
    <mergeCell ref="B55:B56"/>
    <mergeCell ref="C55:C56"/>
    <mergeCell ref="B101:H101"/>
    <mergeCell ref="B102:H102"/>
    <mergeCell ref="D55:D56"/>
    <mergeCell ref="E55:E56"/>
    <mergeCell ref="F55:F56"/>
    <mergeCell ref="G55:G56"/>
    <mergeCell ref="H55:I55"/>
    <mergeCell ref="I61:J61"/>
    <mergeCell ref="I74:J74"/>
    <mergeCell ref="J55:K55"/>
    <mergeCell ref="I68:J68"/>
    <mergeCell ref="I84:J84"/>
    <mergeCell ref="B103:H103"/>
    <mergeCell ref="L93:M93"/>
    <mergeCell ref="F95:G95"/>
    <mergeCell ref="I95:J95"/>
    <mergeCell ref="F96:G96"/>
    <mergeCell ref="G98:L98"/>
    <mergeCell ref="G99:L99"/>
    <mergeCell ref="I93:J93"/>
    <mergeCell ref="B100:H100"/>
    <mergeCell ref="L95:M95"/>
    <mergeCell ref="L105:M105"/>
    <mergeCell ref="N105:N106"/>
    <mergeCell ref="F138:G138"/>
    <mergeCell ref="F139:G139"/>
    <mergeCell ref="B104:H104"/>
    <mergeCell ref="B105:B106"/>
    <mergeCell ref="C105:C106"/>
    <mergeCell ref="D105:D106"/>
    <mergeCell ref="E105:E106"/>
    <mergeCell ref="F105:F106"/>
    <mergeCell ref="G105:G106"/>
    <mergeCell ref="H105:I105"/>
    <mergeCell ref="G141:L141"/>
    <mergeCell ref="G142:L142"/>
    <mergeCell ref="B1:H1"/>
    <mergeCell ref="B2:H2"/>
    <mergeCell ref="B3:H3"/>
    <mergeCell ref="B4:H4"/>
    <mergeCell ref="B5:B6"/>
    <mergeCell ref="C5:C6"/>
    <mergeCell ref="D5:D6"/>
    <mergeCell ref="E5:E6"/>
    <mergeCell ref="F5:F6"/>
    <mergeCell ref="G5:G6"/>
    <mergeCell ref="H5:I5"/>
    <mergeCell ref="J5:K5"/>
    <mergeCell ref="L5:M5"/>
    <mergeCell ref="J105:K105"/>
    <mergeCell ref="N5:N6"/>
    <mergeCell ref="F45:G45"/>
    <mergeCell ref="F46:G46"/>
    <mergeCell ref="G48:L48"/>
    <mergeCell ref="G49:L49"/>
    <mergeCell ref="L32:M32"/>
    <mergeCell ref="I14:J14"/>
    <mergeCell ref="L14:M14"/>
    <mergeCell ref="I32:J32"/>
    <mergeCell ref="I26:J26"/>
    <mergeCell ref="L26:M26"/>
    <mergeCell ref="I16:J16"/>
    <mergeCell ref="L16:M16"/>
    <mergeCell ref="I21:J21"/>
    <mergeCell ref="L21:M21"/>
    <mergeCell ref="I18:J18"/>
    <mergeCell ref="L18:M18"/>
    <mergeCell ref="L36:M36"/>
    <mergeCell ref="I36:J36"/>
    <mergeCell ref="I43:J43"/>
    <mergeCell ref="L43:M43"/>
    <mergeCell ref="I45:J45"/>
    <mergeCell ref="L45:M45"/>
    <mergeCell ref="B51:H51"/>
    <mergeCell ref="B52:H52"/>
    <mergeCell ref="B53:H53"/>
    <mergeCell ref="B50:H50"/>
    <mergeCell ref="L55:M55"/>
    <mergeCell ref="N55:N56"/>
    <mergeCell ref="I59:J59"/>
    <mergeCell ref="L59:M59"/>
    <mergeCell ref="L61:M61"/>
    <mergeCell ref="L84:M84"/>
    <mergeCell ref="L68:M68"/>
    <mergeCell ref="I71:J71"/>
    <mergeCell ref="L71:M71"/>
    <mergeCell ref="L74:M74"/>
    <mergeCell ref="I82:J82"/>
    <mergeCell ref="L82:M82"/>
  </mergeCells>
  <hyperlinks>
    <hyperlink ref="H105" r:id="rId1" display="NIÑ@S" xr:uid="{D02F8EF3-F951-4607-A534-3FCF4BB4A5B8}"/>
    <hyperlink ref="H5" r:id="rId2" display="NIÑ@S" xr:uid="{FACE5CF9-F794-46C8-95DF-3175BE17CABD}"/>
    <hyperlink ref="H55" r:id="rId3" display="NIÑ@S" xr:uid="{BFBD4879-A9A9-4D64-A560-626C233F79B8}"/>
    <hyperlink ref="C144" r:id="rId4" xr:uid="{E21C5B4C-7A87-4330-A82E-95475631EC14}"/>
  </hyperlinks>
  <pageMargins left="0.25" right="0.25" top="0.75" bottom="0.75" header="0.3" footer="0.3"/>
  <pageSetup scale="78" fitToHeight="0" orientation="portrait" r:id="rId5"/>
  <rowBreaks count="3" manualBreakCount="3">
    <brk id="49" max="13" man="1"/>
    <brk id="99" max="13" man="1"/>
    <brk id="142" max="13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6251-62A5-43B5-9113-35C5DF2D26D9}">
  <dimension ref="A1:O167"/>
  <sheetViews>
    <sheetView topLeftCell="A142" zoomScaleNormal="100" zoomScaleSheetLayoutView="30" workbookViewId="0">
      <selection activeCell="Q39" sqref="Q39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.5703125" customWidth="1"/>
  </cols>
  <sheetData>
    <row r="1" spans="1:15" ht="22.5" customHeight="1" x14ac:dyDescent="0.35">
      <c r="A1" s="138" t="s">
        <v>0</v>
      </c>
      <c r="B1" s="138"/>
      <c r="C1" s="138"/>
      <c r="D1" s="138"/>
      <c r="E1" s="138"/>
      <c r="F1" s="138"/>
      <c r="G1" s="138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40" t="s">
        <v>56</v>
      </c>
      <c r="B3" s="140"/>
      <c r="C3" s="140"/>
      <c r="D3" s="140"/>
      <c r="E3" s="140"/>
      <c r="F3" s="140"/>
      <c r="G3" s="140"/>
      <c r="L3" s="16"/>
      <c r="M3" s="16"/>
      <c r="N3" s="13"/>
      <c r="O3" s="14"/>
    </row>
    <row r="4" spans="1:15" s="15" customFormat="1" ht="15.75" customHeight="1" thickBot="1" x14ac:dyDescent="0.3">
      <c r="A4" s="140" t="s">
        <v>127</v>
      </c>
      <c r="B4" s="140"/>
      <c r="C4" s="140"/>
      <c r="D4" s="140"/>
      <c r="E4" s="140"/>
      <c r="F4" s="140"/>
      <c r="G4" s="140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41" t="s">
        <v>36</v>
      </c>
      <c r="B5" s="141" t="s">
        <v>2</v>
      </c>
      <c r="C5" s="141" t="s">
        <v>3</v>
      </c>
      <c r="D5" s="141" t="s">
        <v>4</v>
      </c>
      <c r="E5" s="143" t="s">
        <v>7</v>
      </c>
      <c r="F5" s="141" t="s">
        <v>5</v>
      </c>
      <c r="G5" s="137" t="s">
        <v>51</v>
      </c>
      <c r="H5" s="137"/>
      <c r="I5" s="135" t="s">
        <v>50</v>
      </c>
      <c r="J5" s="136"/>
      <c r="K5" s="137" t="s">
        <v>49</v>
      </c>
      <c r="L5" s="137"/>
      <c r="M5" s="133" t="s">
        <v>6</v>
      </c>
    </row>
    <row r="6" spans="1:15" ht="16.5" thickTop="1" thickBot="1" x14ac:dyDescent="0.3">
      <c r="A6" s="142"/>
      <c r="B6" s="142"/>
      <c r="C6" s="142"/>
      <c r="D6" s="142"/>
      <c r="E6" s="144"/>
      <c r="F6" s="142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34"/>
    </row>
    <row r="7" spans="1:15" ht="19.5" customHeight="1" thickTop="1" x14ac:dyDescent="0.25">
      <c r="A7" s="94"/>
      <c r="B7" s="95"/>
      <c r="C7" s="96"/>
      <c r="D7" s="97"/>
      <c r="E7" s="98"/>
      <c r="F7" s="99"/>
      <c r="G7" s="100"/>
      <c r="H7" s="101"/>
      <c r="I7" s="102"/>
      <c r="J7" s="103"/>
      <c r="K7" s="100"/>
      <c r="L7" s="101"/>
      <c r="M7" s="104">
        <f t="shared" ref="M7:M13" si="0">SUM(G7:L7)</f>
        <v>0</v>
      </c>
    </row>
    <row r="8" spans="1:15" ht="19.5" customHeight="1" x14ac:dyDescent="0.25">
      <c r="A8" s="35" t="s">
        <v>12</v>
      </c>
      <c r="B8" s="29"/>
      <c r="C8" s="28"/>
      <c r="D8" s="27"/>
      <c r="E8" s="48"/>
      <c r="F8" s="20"/>
      <c r="G8" s="52"/>
      <c r="H8" s="65"/>
      <c r="I8" s="61"/>
      <c r="J8" s="37"/>
      <c r="K8" s="52"/>
      <c r="L8" s="65"/>
      <c r="M8" s="89">
        <f t="shared" si="0"/>
        <v>0</v>
      </c>
    </row>
    <row r="9" spans="1:15" ht="19.5" customHeight="1" x14ac:dyDescent="0.25">
      <c r="A9" s="35" t="s">
        <v>12</v>
      </c>
      <c r="B9" s="29"/>
      <c r="C9" s="28"/>
      <c r="D9" s="27"/>
      <c r="E9" s="48"/>
      <c r="F9" s="20"/>
      <c r="G9" s="19"/>
      <c r="H9" s="66"/>
      <c r="I9" s="19"/>
      <c r="J9" s="32"/>
      <c r="K9" s="53"/>
      <c r="L9" s="32"/>
      <c r="M9" s="89">
        <f t="shared" si="0"/>
        <v>0</v>
      </c>
    </row>
    <row r="10" spans="1:15" ht="19.5" customHeight="1" x14ac:dyDescent="0.25">
      <c r="A10" s="35" t="s">
        <v>12</v>
      </c>
      <c r="B10" s="29"/>
      <c r="C10" s="28"/>
      <c r="D10" s="27"/>
      <c r="E10" s="48"/>
      <c r="F10" s="20"/>
      <c r="G10" s="86"/>
      <c r="H10" s="87"/>
      <c r="I10" s="88"/>
      <c r="J10" s="38"/>
      <c r="K10" s="86"/>
      <c r="L10" s="87"/>
      <c r="M10" s="89">
        <f t="shared" si="0"/>
        <v>0</v>
      </c>
    </row>
    <row r="11" spans="1:15" ht="19.5" customHeight="1" x14ac:dyDescent="0.25">
      <c r="A11" s="35" t="s">
        <v>12</v>
      </c>
      <c r="B11" s="29"/>
      <c r="C11" s="23"/>
      <c r="D11" s="27"/>
      <c r="E11" s="48"/>
      <c r="F11" s="17"/>
      <c r="G11" s="19"/>
      <c r="H11" s="66"/>
      <c r="I11" s="19"/>
      <c r="J11" s="32"/>
      <c r="K11" s="53"/>
      <c r="L11" s="32"/>
      <c r="M11" s="89">
        <f t="shared" si="0"/>
        <v>0</v>
      </c>
    </row>
    <row r="12" spans="1:15" ht="19.5" customHeight="1" x14ac:dyDescent="0.25">
      <c r="A12" s="35" t="s">
        <v>12</v>
      </c>
      <c r="B12" s="29"/>
      <c r="C12" s="28"/>
      <c r="D12" s="27"/>
      <c r="E12" s="48"/>
      <c r="F12" s="20"/>
      <c r="G12" s="19"/>
      <c r="H12" s="66"/>
      <c r="I12" s="19"/>
      <c r="J12" s="32"/>
      <c r="K12" s="53"/>
      <c r="L12" s="32"/>
      <c r="M12" s="89">
        <f t="shared" si="0"/>
        <v>0</v>
      </c>
    </row>
    <row r="13" spans="1:15" ht="19.5" customHeight="1" thickBot="1" x14ac:dyDescent="0.3">
      <c r="A13" s="35" t="s">
        <v>12</v>
      </c>
      <c r="B13" s="29"/>
      <c r="C13" s="28"/>
      <c r="D13" s="27"/>
      <c r="E13" s="48"/>
      <c r="F13" s="20"/>
      <c r="G13" s="86"/>
      <c r="H13" s="87"/>
      <c r="I13" s="88"/>
      <c r="J13" s="38"/>
      <c r="K13" s="86"/>
      <c r="L13" s="87"/>
      <c r="M13" s="89">
        <f t="shared" si="0"/>
        <v>0</v>
      </c>
    </row>
    <row r="14" spans="1:15" ht="19.5" customHeight="1" thickTop="1" thickBot="1" x14ac:dyDescent="0.3">
      <c r="A14" s="19"/>
      <c r="B14" s="25"/>
      <c r="C14" s="25"/>
      <c r="D14" s="25"/>
      <c r="E14" s="49"/>
      <c r="F14" s="56" t="s">
        <v>6</v>
      </c>
      <c r="G14" s="85" t="s">
        <v>70</v>
      </c>
      <c r="H14" s="126">
        <f>SUM(G8:G13,I8:I13,K8:K13)</f>
        <v>0</v>
      </c>
      <c r="I14" s="127"/>
      <c r="J14" s="85" t="s">
        <v>69</v>
      </c>
      <c r="K14" s="126">
        <f>SUM(H8:H13,J8:J13,L8:L13)</f>
        <v>0</v>
      </c>
      <c r="L14" s="127"/>
      <c r="M14" s="90">
        <f>SUM(M8:M13)</f>
        <v>0</v>
      </c>
    </row>
    <row r="15" spans="1:15" ht="19.5" customHeight="1" thickTop="1" thickBot="1" x14ac:dyDescent="0.3">
      <c r="A15" s="36" t="s">
        <v>16</v>
      </c>
      <c r="B15" s="24"/>
      <c r="C15" s="23"/>
      <c r="D15" s="25"/>
      <c r="E15" s="49"/>
      <c r="F15" s="17"/>
      <c r="G15" s="52"/>
      <c r="H15" s="65"/>
      <c r="I15" s="61"/>
      <c r="J15" s="37"/>
      <c r="K15" s="52"/>
      <c r="L15" s="65"/>
      <c r="M15" s="91">
        <f>SUM(G15:L15)</f>
        <v>0</v>
      </c>
    </row>
    <row r="16" spans="1:15" ht="19.5" customHeight="1" thickTop="1" thickBot="1" x14ac:dyDescent="0.3">
      <c r="A16" s="19" t="s">
        <v>126</v>
      </c>
      <c r="B16" s="25"/>
      <c r="C16" s="25"/>
      <c r="D16" s="25"/>
      <c r="E16" s="49"/>
      <c r="F16" s="56" t="s">
        <v>6</v>
      </c>
      <c r="G16" s="84" t="s">
        <v>70</v>
      </c>
      <c r="H16" s="126">
        <f>SUM(G15:G15,I15:I15,K15:K15)</f>
        <v>0</v>
      </c>
      <c r="I16" s="127"/>
      <c r="J16" s="85" t="s">
        <v>69</v>
      </c>
      <c r="K16" s="126">
        <f>SUM(H15:H15,J15:J15,L15:L15)</f>
        <v>0</v>
      </c>
      <c r="L16" s="127"/>
      <c r="M16" s="90">
        <f>SUM(M15:M15)</f>
        <v>0</v>
      </c>
    </row>
    <row r="17" spans="1:13" ht="19.5" customHeight="1" thickTop="1" x14ac:dyDescent="0.25">
      <c r="A17" s="36" t="s">
        <v>23</v>
      </c>
      <c r="B17" s="24">
        <v>43560</v>
      </c>
      <c r="C17" s="23" t="s">
        <v>109</v>
      </c>
      <c r="D17" s="25" t="s">
        <v>110</v>
      </c>
      <c r="E17" s="49" t="s">
        <v>47</v>
      </c>
      <c r="F17" s="17" t="s">
        <v>111</v>
      </c>
      <c r="G17" s="52"/>
      <c r="H17" s="65"/>
      <c r="I17" s="61"/>
      <c r="J17" s="37"/>
      <c r="K17" s="52">
        <v>4</v>
      </c>
      <c r="L17" s="65">
        <v>8</v>
      </c>
      <c r="M17" s="91">
        <f>SUM(G17:L17)</f>
        <v>12</v>
      </c>
    </row>
    <row r="18" spans="1:13" ht="19.5" customHeight="1" x14ac:dyDescent="0.25">
      <c r="A18" s="36" t="s">
        <v>23</v>
      </c>
      <c r="B18" s="24">
        <v>43560</v>
      </c>
      <c r="C18" s="23" t="s">
        <v>112</v>
      </c>
      <c r="D18" s="25" t="s">
        <v>113</v>
      </c>
      <c r="E18" s="49" t="s">
        <v>37</v>
      </c>
      <c r="F18" s="111">
        <v>43009</v>
      </c>
      <c r="G18" s="52"/>
      <c r="H18" s="65">
        <v>2</v>
      </c>
      <c r="I18" s="61"/>
      <c r="J18" s="37">
        <v>5</v>
      </c>
      <c r="K18" s="52"/>
      <c r="L18" s="65"/>
      <c r="M18" s="91">
        <f>SUM(G18:L18)</f>
        <v>7</v>
      </c>
    </row>
    <row r="19" spans="1:13" ht="19.5" customHeight="1" x14ac:dyDescent="0.25">
      <c r="A19" s="36" t="s">
        <v>23</v>
      </c>
      <c r="B19" s="24">
        <v>43559</v>
      </c>
      <c r="C19" s="23" t="s">
        <v>114</v>
      </c>
      <c r="D19" s="25" t="s">
        <v>115</v>
      </c>
      <c r="E19" s="49" t="s">
        <v>47</v>
      </c>
      <c r="F19" s="17" t="s">
        <v>116</v>
      </c>
      <c r="G19" s="52"/>
      <c r="H19" s="65"/>
      <c r="I19" s="61"/>
      <c r="J19" s="37"/>
      <c r="K19" s="52">
        <v>2</v>
      </c>
      <c r="L19" s="65">
        <v>16</v>
      </c>
      <c r="M19" s="91">
        <f>SUM(G19:L19)</f>
        <v>18</v>
      </c>
    </row>
    <row r="20" spans="1:13" ht="19.5" customHeight="1" thickBot="1" x14ac:dyDescent="0.3">
      <c r="A20" s="36" t="s">
        <v>23</v>
      </c>
      <c r="B20" s="24">
        <v>43559</v>
      </c>
      <c r="C20" s="23" t="s">
        <v>114</v>
      </c>
      <c r="D20" s="25" t="s">
        <v>117</v>
      </c>
      <c r="E20" s="49" t="s">
        <v>47</v>
      </c>
      <c r="F20" s="17">
        <v>4</v>
      </c>
      <c r="G20" s="52">
        <v>17</v>
      </c>
      <c r="H20" s="65">
        <v>12</v>
      </c>
      <c r="I20" s="61"/>
      <c r="J20" s="37"/>
      <c r="K20" s="52"/>
      <c r="L20" s="65"/>
      <c r="M20" s="91">
        <f>SUM(G20:L20)</f>
        <v>29</v>
      </c>
    </row>
    <row r="21" spans="1:13" ht="19.5" customHeight="1" thickTop="1" thickBot="1" x14ac:dyDescent="0.3">
      <c r="A21" s="19" t="s">
        <v>126</v>
      </c>
      <c r="B21" s="25"/>
      <c r="C21" s="25"/>
      <c r="D21" s="25"/>
      <c r="E21" s="49"/>
      <c r="F21" s="56" t="s">
        <v>6</v>
      </c>
      <c r="G21" s="84" t="s">
        <v>70</v>
      </c>
      <c r="H21" s="126">
        <f>SUM(G17:G20,I17:I20,K17:K20)</f>
        <v>23</v>
      </c>
      <c r="I21" s="127"/>
      <c r="J21" s="85" t="s">
        <v>69</v>
      </c>
      <c r="K21" s="126">
        <f>SUM(H17:H20,J17:J20,L17:L20)</f>
        <v>43</v>
      </c>
      <c r="L21" s="127"/>
      <c r="M21" s="90">
        <f>SUM(M17:M20)</f>
        <v>66</v>
      </c>
    </row>
    <row r="22" spans="1:13" ht="19.5" customHeight="1" thickTop="1" x14ac:dyDescent="0.25">
      <c r="A22" s="76" t="s">
        <v>53</v>
      </c>
      <c r="B22" s="24"/>
      <c r="C22" s="23"/>
      <c r="D22" s="25"/>
      <c r="E22" s="49"/>
      <c r="F22" s="17"/>
      <c r="G22" s="53"/>
      <c r="H22" s="66"/>
      <c r="I22" s="19"/>
      <c r="J22" s="32"/>
      <c r="K22" s="53"/>
      <c r="L22" s="66"/>
      <c r="M22" s="91">
        <f>SUM(G22:L22)</f>
        <v>0</v>
      </c>
    </row>
    <row r="23" spans="1:13" ht="19.5" customHeight="1" thickBot="1" x14ac:dyDescent="0.3">
      <c r="A23" s="36"/>
      <c r="B23" s="24"/>
      <c r="C23" s="23"/>
      <c r="D23" s="25"/>
      <c r="E23" s="49"/>
      <c r="F23" s="17"/>
      <c r="G23" s="53"/>
      <c r="H23" s="66"/>
      <c r="I23" s="19"/>
      <c r="J23" s="32"/>
      <c r="K23" s="53"/>
      <c r="L23" s="66"/>
      <c r="M23" s="91"/>
    </row>
    <row r="24" spans="1:13" ht="19.5" customHeight="1" thickTop="1" thickBot="1" x14ac:dyDescent="0.3">
      <c r="A24" s="19" t="s">
        <v>126</v>
      </c>
      <c r="B24" s="25"/>
      <c r="C24" s="25"/>
      <c r="D24" s="25"/>
      <c r="E24" s="49"/>
      <c r="F24" s="56" t="s">
        <v>6</v>
      </c>
      <c r="G24" s="84" t="s">
        <v>70</v>
      </c>
      <c r="H24" s="126">
        <f>SUM(G25:G28,I25:I28,K25:K28)</f>
        <v>18</v>
      </c>
      <c r="I24" s="127">
        <f>SUM(I22:I23)</f>
        <v>0</v>
      </c>
      <c r="J24" s="85" t="s">
        <v>69</v>
      </c>
      <c r="K24" s="126">
        <f>SUM(H22:H23,J22:J23,L22:L23)</f>
        <v>0</v>
      </c>
      <c r="L24" s="127">
        <f>SUM(L22:L23)</f>
        <v>0</v>
      </c>
      <c r="M24" s="90">
        <f>SUM(M22:M23)</f>
        <v>0</v>
      </c>
    </row>
    <row r="25" spans="1:13" ht="19.5" customHeight="1" thickTop="1" x14ac:dyDescent="0.25">
      <c r="A25" s="36" t="s">
        <v>30</v>
      </c>
      <c r="B25" s="24">
        <v>43556</v>
      </c>
      <c r="C25" s="23" t="s">
        <v>118</v>
      </c>
      <c r="D25" s="25" t="s">
        <v>99</v>
      </c>
      <c r="E25" s="49" t="s">
        <v>45</v>
      </c>
      <c r="F25" s="17">
        <v>11</v>
      </c>
      <c r="G25" s="53">
        <v>8</v>
      </c>
      <c r="H25" s="66">
        <v>11</v>
      </c>
      <c r="I25" s="19"/>
      <c r="J25" s="32"/>
      <c r="K25" s="53"/>
      <c r="L25" s="66"/>
      <c r="M25" s="91">
        <f>SUM(G25:L25)</f>
        <v>19</v>
      </c>
    </row>
    <row r="26" spans="1:13" ht="19.5" customHeight="1" x14ac:dyDescent="0.25">
      <c r="A26" s="36" t="s">
        <v>30</v>
      </c>
      <c r="B26" s="24">
        <v>43556</v>
      </c>
      <c r="C26" s="23" t="s">
        <v>118</v>
      </c>
      <c r="D26" s="25" t="s">
        <v>99</v>
      </c>
      <c r="E26" s="49" t="s">
        <v>45</v>
      </c>
      <c r="F26" s="17">
        <v>11</v>
      </c>
      <c r="G26" s="53">
        <v>10</v>
      </c>
      <c r="H26" s="66">
        <v>8</v>
      </c>
      <c r="I26" s="19"/>
      <c r="J26" s="32"/>
      <c r="K26" s="53"/>
      <c r="L26" s="66"/>
      <c r="M26" s="91">
        <f>SUM(G26:L26)</f>
        <v>18</v>
      </c>
    </row>
    <row r="27" spans="1:13" ht="19.5" customHeight="1" x14ac:dyDescent="0.25">
      <c r="A27" s="36" t="s">
        <v>30</v>
      </c>
      <c r="B27" s="24"/>
      <c r="C27" s="23"/>
      <c r="D27" s="25"/>
      <c r="E27" s="49"/>
      <c r="F27" s="17"/>
      <c r="G27" s="53"/>
      <c r="H27" s="66"/>
      <c r="I27" s="19"/>
      <c r="J27" s="32"/>
      <c r="K27" s="53"/>
      <c r="L27" s="66"/>
      <c r="M27" s="91">
        <f>SUM(G27:L27)</f>
        <v>0</v>
      </c>
    </row>
    <row r="28" spans="1:13" ht="19.5" customHeight="1" thickBot="1" x14ac:dyDescent="0.3">
      <c r="A28" s="36" t="s">
        <v>30</v>
      </c>
      <c r="B28" s="24"/>
      <c r="C28" s="23"/>
      <c r="D28" s="25"/>
      <c r="E28" s="49"/>
      <c r="F28" s="17"/>
      <c r="G28" s="53"/>
      <c r="H28" s="66"/>
      <c r="I28" s="19"/>
      <c r="J28" s="32"/>
      <c r="K28" s="53"/>
      <c r="L28" s="66"/>
      <c r="M28" s="91">
        <f>SUM(G28:L28)</f>
        <v>0</v>
      </c>
    </row>
    <row r="29" spans="1:13" ht="19.5" customHeight="1" thickTop="1" thickBot="1" x14ac:dyDescent="0.3">
      <c r="A29" s="19" t="s">
        <v>126</v>
      </c>
      <c r="B29" s="25"/>
      <c r="C29" s="25"/>
      <c r="D29" s="25"/>
      <c r="E29" s="49"/>
      <c r="F29" s="56" t="s">
        <v>6</v>
      </c>
      <c r="G29" s="84" t="s">
        <v>70</v>
      </c>
      <c r="H29" s="126">
        <f>SUM(G25:G28,I25:I28,K25:K28)</f>
        <v>18</v>
      </c>
      <c r="I29" s="127">
        <f>SUM(I25:I28)</f>
        <v>0</v>
      </c>
      <c r="J29" s="85" t="s">
        <v>69</v>
      </c>
      <c r="K29" s="126">
        <f>SUM(H25:H28,J25:J28,L25:L28)</f>
        <v>19</v>
      </c>
      <c r="L29" s="127">
        <f>SUM(L25:L28)</f>
        <v>0</v>
      </c>
      <c r="M29" s="90">
        <f>SUM(M25:M28)</f>
        <v>37</v>
      </c>
    </row>
    <row r="30" spans="1:13" ht="19.5" customHeight="1" thickTop="1" x14ac:dyDescent="0.25">
      <c r="A30" s="36" t="s">
        <v>54</v>
      </c>
      <c r="B30" s="24">
        <v>43557</v>
      </c>
      <c r="C30" s="23" t="s">
        <v>125</v>
      </c>
      <c r="D30" s="25" t="s">
        <v>123</v>
      </c>
      <c r="E30" s="49" t="s">
        <v>85</v>
      </c>
      <c r="F30" s="17">
        <v>14</v>
      </c>
      <c r="G30" s="53"/>
      <c r="H30" s="66"/>
      <c r="I30" s="19">
        <v>13</v>
      </c>
      <c r="J30" s="32">
        <v>12</v>
      </c>
      <c r="K30" s="53"/>
      <c r="L30" s="66"/>
      <c r="M30" s="91">
        <f t="shared" ref="M30:M38" si="1">SUM(G30:L30)</f>
        <v>25</v>
      </c>
    </row>
    <row r="31" spans="1:13" ht="19.5" customHeight="1" x14ac:dyDescent="0.25">
      <c r="A31" s="36" t="s">
        <v>54</v>
      </c>
      <c r="B31" s="24">
        <v>43557</v>
      </c>
      <c r="C31" s="23" t="s">
        <v>125</v>
      </c>
      <c r="D31" s="25" t="s">
        <v>123</v>
      </c>
      <c r="E31" s="49" t="s">
        <v>85</v>
      </c>
      <c r="F31" s="17">
        <v>14</v>
      </c>
      <c r="G31" s="53"/>
      <c r="H31" s="66"/>
      <c r="I31" s="19">
        <v>10</v>
      </c>
      <c r="J31" s="32">
        <v>14</v>
      </c>
      <c r="K31" s="53"/>
      <c r="L31" s="66"/>
      <c r="M31" s="91">
        <f t="shared" si="1"/>
        <v>24</v>
      </c>
    </row>
    <row r="32" spans="1:13" ht="19.5" customHeight="1" x14ac:dyDescent="0.25">
      <c r="A32" s="36" t="s">
        <v>54</v>
      </c>
      <c r="B32" s="24">
        <v>43557</v>
      </c>
      <c r="C32" s="23" t="s">
        <v>125</v>
      </c>
      <c r="D32" s="25" t="s">
        <v>123</v>
      </c>
      <c r="E32" s="49" t="s">
        <v>85</v>
      </c>
      <c r="F32" s="17">
        <v>14</v>
      </c>
      <c r="G32" s="53"/>
      <c r="H32" s="66"/>
      <c r="I32" s="19">
        <v>11</v>
      </c>
      <c r="J32" s="32">
        <v>10</v>
      </c>
      <c r="K32" s="53"/>
      <c r="L32" s="66"/>
      <c r="M32" s="91">
        <f t="shared" si="1"/>
        <v>21</v>
      </c>
    </row>
    <row r="33" spans="1:13" ht="19.5" customHeight="1" x14ac:dyDescent="0.25">
      <c r="A33" s="36" t="s">
        <v>54</v>
      </c>
      <c r="B33" s="24">
        <v>43557</v>
      </c>
      <c r="C33" s="23" t="s">
        <v>125</v>
      </c>
      <c r="D33" s="25" t="s">
        <v>123</v>
      </c>
      <c r="E33" s="49" t="s">
        <v>85</v>
      </c>
      <c r="F33" s="17">
        <v>13</v>
      </c>
      <c r="G33" s="53"/>
      <c r="H33" s="66"/>
      <c r="I33" s="19">
        <v>10</v>
      </c>
      <c r="J33" s="32">
        <v>15</v>
      </c>
      <c r="K33" s="53"/>
      <c r="L33" s="66"/>
      <c r="M33" s="91">
        <f t="shared" si="1"/>
        <v>25</v>
      </c>
    </row>
    <row r="34" spans="1:13" ht="19.5" customHeight="1" x14ac:dyDescent="0.25">
      <c r="A34" s="36" t="s">
        <v>54</v>
      </c>
      <c r="B34" s="24">
        <v>43557</v>
      </c>
      <c r="C34" s="23" t="s">
        <v>125</v>
      </c>
      <c r="D34" s="25" t="s">
        <v>123</v>
      </c>
      <c r="E34" s="49" t="s">
        <v>85</v>
      </c>
      <c r="F34" s="17">
        <v>12</v>
      </c>
      <c r="G34" s="80"/>
      <c r="H34" s="81"/>
      <c r="I34" s="82">
        <v>14</v>
      </c>
      <c r="J34" s="83">
        <v>25</v>
      </c>
      <c r="K34" s="80"/>
      <c r="L34" s="81"/>
      <c r="M34" s="91">
        <f t="shared" si="1"/>
        <v>39</v>
      </c>
    </row>
    <row r="35" spans="1:13" ht="19.5" customHeight="1" x14ac:dyDescent="0.25">
      <c r="A35" s="36" t="s">
        <v>54</v>
      </c>
      <c r="B35" s="24">
        <v>43557</v>
      </c>
      <c r="C35" s="23" t="s">
        <v>125</v>
      </c>
      <c r="D35" s="25" t="s">
        <v>123</v>
      </c>
      <c r="E35" s="49" t="s">
        <v>85</v>
      </c>
      <c r="F35" s="17">
        <v>12</v>
      </c>
      <c r="G35" s="53"/>
      <c r="H35" s="66"/>
      <c r="I35" s="19">
        <v>11</v>
      </c>
      <c r="J35" s="32">
        <v>16</v>
      </c>
      <c r="K35" s="53"/>
      <c r="L35" s="66"/>
      <c r="M35" s="91">
        <f t="shared" si="1"/>
        <v>27</v>
      </c>
    </row>
    <row r="36" spans="1:13" ht="19.5" customHeight="1" x14ac:dyDescent="0.25">
      <c r="A36" s="36" t="s">
        <v>54</v>
      </c>
      <c r="B36" s="24">
        <v>43564</v>
      </c>
      <c r="C36" s="23" t="s">
        <v>122</v>
      </c>
      <c r="D36" s="25" t="s">
        <v>123</v>
      </c>
      <c r="E36" s="49" t="s">
        <v>85</v>
      </c>
      <c r="F36" s="17" t="s">
        <v>124</v>
      </c>
      <c r="G36" s="53"/>
      <c r="H36" s="66"/>
      <c r="I36" s="19"/>
      <c r="J36" s="32"/>
      <c r="K36" s="53">
        <v>4</v>
      </c>
      <c r="L36" s="66">
        <v>25</v>
      </c>
      <c r="M36" s="91">
        <f t="shared" si="1"/>
        <v>29</v>
      </c>
    </row>
    <row r="37" spans="1:13" ht="19.5" customHeight="1" x14ac:dyDescent="0.25">
      <c r="A37" s="36" t="s">
        <v>54</v>
      </c>
      <c r="B37" s="24">
        <v>43564</v>
      </c>
      <c r="C37" s="23" t="s">
        <v>119</v>
      </c>
      <c r="D37" s="25" t="s">
        <v>120</v>
      </c>
      <c r="E37" s="49" t="s">
        <v>121</v>
      </c>
      <c r="F37" s="17">
        <v>13</v>
      </c>
      <c r="G37" s="53"/>
      <c r="H37" s="66"/>
      <c r="I37" s="19">
        <v>10</v>
      </c>
      <c r="J37" s="32">
        <v>11</v>
      </c>
      <c r="K37" s="53"/>
      <c r="L37" s="66"/>
      <c r="M37" s="91">
        <f t="shared" si="1"/>
        <v>21</v>
      </c>
    </row>
    <row r="38" spans="1:13" ht="19.5" customHeight="1" thickBot="1" x14ac:dyDescent="0.3">
      <c r="A38" s="36" t="s">
        <v>54</v>
      </c>
      <c r="B38" s="24">
        <v>43564</v>
      </c>
      <c r="C38" s="23" t="s">
        <v>119</v>
      </c>
      <c r="D38" s="25" t="s">
        <v>120</v>
      </c>
      <c r="E38" s="49" t="s">
        <v>121</v>
      </c>
      <c r="F38" s="17">
        <v>13</v>
      </c>
      <c r="G38" s="80"/>
      <c r="H38" s="81"/>
      <c r="I38" s="82">
        <v>10</v>
      </c>
      <c r="J38" s="83">
        <v>5</v>
      </c>
      <c r="K38" s="80"/>
      <c r="L38" s="81"/>
      <c r="M38" s="91">
        <f t="shared" si="1"/>
        <v>15</v>
      </c>
    </row>
    <row r="39" spans="1:13" ht="19.5" customHeight="1" thickTop="1" thickBot="1" x14ac:dyDescent="0.3">
      <c r="A39" s="19" t="s">
        <v>126</v>
      </c>
      <c r="B39" s="25"/>
      <c r="C39" s="25"/>
      <c r="D39" s="25"/>
      <c r="E39" s="49"/>
      <c r="F39" s="56" t="s">
        <v>6</v>
      </c>
      <c r="G39" s="84" t="s">
        <v>70</v>
      </c>
      <c r="H39" s="126">
        <f>SUM(G30:G38,I30:I38,K30:K38)</f>
        <v>93</v>
      </c>
      <c r="I39" s="127"/>
      <c r="J39" s="85" t="s">
        <v>69</v>
      </c>
      <c r="K39" s="126">
        <f>SUM(H30:H38,J30:J38,L30:L38)</f>
        <v>133</v>
      </c>
      <c r="L39" s="127"/>
      <c r="M39" s="90">
        <f>SUM(M30:M38)</f>
        <v>226</v>
      </c>
    </row>
    <row r="40" spans="1:13" ht="19.5" customHeight="1" thickTop="1" x14ac:dyDescent="0.25">
      <c r="A40" s="36" t="s">
        <v>55</v>
      </c>
      <c r="B40" s="24"/>
      <c r="C40" s="23"/>
      <c r="D40" s="25"/>
      <c r="E40" s="49"/>
      <c r="F40" s="17"/>
      <c r="G40" s="52"/>
      <c r="H40" s="65"/>
      <c r="I40" s="61"/>
      <c r="J40" s="37"/>
      <c r="K40" s="52"/>
      <c r="L40" s="65"/>
      <c r="M40" s="91">
        <f>SUM(G40:L40)</f>
        <v>0</v>
      </c>
    </row>
    <row r="41" spans="1:13" ht="19.5" customHeight="1" x14ac:dyDescent="0.25">
      <c r="A41" s="36"/>
      <c r="B41" s="24"/>
      <c r="C41" s="23"/>
      <c r="D41" s="25"/>
      <c r="E41" s="49"/>
      <c r="F41" s="17"/>
      <c r="G41" s="53"/>
      <c r="H41" s="66"/>
      <c r="I41" s="19"/>
      <c r="J41" s="32"/>
      <c r="K41" s="53"/>
      <c r="L41" s="66"/>
      <c r="M41" s="91">
        <f>SUM(G41:L41)</f>
        <v>0</v>
      </c>
    </row>
    <row r="42" spans="1:13" ht="19.5" customHeight="1" thickBot="1" x14ac:dyDescent="0.3">
      <c r="A42" s="36"/>
      <c r="B42" s="24"/>
      <c r="C42" s="23"/>
      <c r="D42" s="25"/>
      <c r="E42" s="49"/>
      <c r="F42" s="17"/>
      <c r="G42" s="53"/>
      <c r="H42" s="66"/>
      <c r="I42" s="19"/>
      <c r="J42" s="32"/>
      <c r="K42" s="53"/>
      <c r="L42" s="66"/>
      <c r="M42" s="91">
        <f>SUM(G42:L42)</f>
        <v>0</v>
      </c>
    </row>
    <row r="43" spans="1:13" ht="19.5" customHeight="1" thickTop="1" thickBot="1" x14ac:dyDescent="0.3">
      <c r="A43" s="19" t="s">
        <v>126</v>
      </c>
      <c r="B43" s="25"/>
      <c r="C43" s="25"/>
      <c r="D43" s="25"/>
      <c r="E43" s="49"/>
      <c r="F43" s="56" t="s">
        <v>6</v>
      </c>
      <c r="G43" s="84" t="s">
        <v>70</v>
      </c>
      <c r="H43" s="126">
        <f>SUM(G40:G42,I40:I42,K40:K42)</f>
        <v>0</v>
      </c>
      <c r="I43" s="127">
        <f>SUM(I40:I42)</f>
        <v>0</v>
      </c>
      <c r="J43" s="85" t="s">
        <v>69</v>
      </c>
      <c r="K43" s="126">
        <f>SUM(H40:H42,J40:J42,L40:L42)</f>
        <v>0</v>
      </c>
      <c r="L43" s="127">
        <f>SUM(L40:L42)</f>
        <v>0</v>
      </c>
      <c r="M43" s="90">
        <f>SUM(M40:M42)</f>
        <v>0</v>
      </c>
    </row>
    <row r="44" spans="1:13" ht="19.5" customHeight="1" thickTop="1" x14ac:dyDescent="0.25">
      <c r="A44" s="36" t="s">
        <v>21</v>
      </c>
      <c r="B44" s="24"/>
      <c r="C44" s="23"/>
      <c r="D44" s="25"/>
      <c r="E44" s="49"/>
      <c r="F44" s="17"/>
      <c r="G44" s="53"/>
      <c r="H44" s="66"/>
      <c r="I44" s="19"/>
      <c r="J44" s="32"/>
      <c r="K44" s="53"/>
      <c r="L44" s="66"/>
      <c r="M44" s="91">
        <f t="shared" ref="M44:M49" si="2">SUM(G44:L44)</f>
        <v>0</v>
      </c>
    </row>
    <row r="45" spans="1:13" ht="19.5" customHeight="1" x14ac:dyDescent="0.25">
      <c r="A45" s="36" t="s">
        <v>21</v>
      </c>
      <c r="B45" s="24"/>
      <c r="C45" s="23"/>
      <c r="D45" s="25"/>
      <c r="E45" s="49"/>
      <c r="F45" s="17"/>
      <c r="G45" s="53"/>
      <c r="H45" s="66"/>
      <c r="I45" s="19"/>
      <c r="J45" s="32"/>
      <c r="K45" s="53"/>
      <c r="L45" s="66"/>
      <c r="M45" s="91">
        <f t="shared" si="2"/>
        <v>0</v>
      </c>
    </row>
    <row r="46" spans="1:13" ht="19.5" customHeight="1" x14ac:dyDescent="0.25">
      <c r="A46" s="36" t="s">
        <v>21</v>
      </c>
      <c r="B46" s="24"/>
      <c r="C46" s="23"/>
      <c r="D46" s="25"/>
      <c r="E46" s="49"/>
      <c r="F46" s="17"/>
      <c r="G46" s="53"/>
      <c r="H46" s="66"/>
      <c r="I46" s="19"/>
      <c r="J46" s="32"/>
      <c r="K46" s="53"/>
      <c r="L46" s="66"/>
      <c r="M46" s="91">
        <f t="shared" si="2"/>
        <v>0</v>
      </c>
    </row>
    <row r="47" spans="1:13" ht="19.5" customHeight="1" x14ac:dyDescent="0.25">
      <c r="A47" s="36" t="s">
        <v>21</v>
      </c>
      <c r="B47" s="24"/>
      <c r="C47" s="23"/>
      <c r="D47" s="25"/>
      <c r="E47" s="49"/>
      <c r="F47" s="17"/>
      <c r="G47" s="53"/>
      <c r="H47" s="66"/>
      <c r="I47" s="19"/>
      <c r="J47" s="32"/>
      <c r="K47" s="53"/>
      <c r="L47" s="66"/>
      <c r="M47" s="91">
        <f t="shared" si="2"/>
        <v>0</v>
      </c>
    </row>
    <row r="48" spans="1:13" ht="19.5" customHeight="1" x14ac:dyDescent="0.25">
      <c r="A48" s="36" t="s">
        <v>21</v>
      </c>
      <c r="B48" s="24"/>
      <c r="C48" s="23"/>
      <c r="D48" s="25"/>
      <c r="E48" s="49"/>
      <c r="F48" s="17"/>
      <c r="G48" s="53"/>
      <c r="H48" s="66"/>
      <c r="I48" s="19"/>
      <c r="J48" s="32"/>
      <c r="K48" s="53"/>
      <c r="L48" s="66"/>
      <c r="M48" s="91">
        <f t="shared" si="2"/>
        <v>0</v>
      </c>
    </row>
    <row r="49" spans="1:14" ht="19.5" customHeight="1" thickBot="1" x14ac:dyDescent="0.3">
      <c r="A49" s="36" t="s">
        <v>21</v>
      </c>
      <c r="B49" s="24"/>
      <c r="C49" s="23"/>
      <c r="D49" s="25"/>
      <c r="E49" s="49"/>
      <c r="F49" s="17"/>
      <c r="G49" s="53"/>
      <c r="H49" s="66"/>
      <c r="I49" s="19"/>
      <c r="J49" s="32"/>
      <c r="K49" s="53"/>
      <c r="L49" s="66"/>
      <c r="M49" s="91">
        <f t="shared" si="2"/>
        <v>0</v>
      </c>
    </row>
    <row r="50" spans="1:14" ht="19.5" customHeight="1" thickTop="1" thickBot="1" x14ac:dyDescent="0.3">
      <c r="A50" s="19" t="s">
        <v>126</v>
      </c>
      <c r="B50" s="25"/>
      <c r="C50" s="25"/>
      <c r="D50" s="25"/>
      <c r="E50" s="49"/>
      <c r="F50" s="56" t="s">
        <v>6</v>
      </c>
      <c r="G50" s="84" t="s">
        <v>70</v>
      </c>
      <c r="H50" s="126">
        <f>SUM(G44:G49,I44:I49,K44:K49)</f>
        <v>0</v>
      </c>
      <c r="I50" s="127">
        <f>SUM(I44:I49)</f>
        <v>0</v>
      </c>
      <c r="J50" s="85" t="s">
        <v>69</v>
      </c>
      <c r="K50" s="126">
        <f>SUM(H44:H49,J44:J49,L44:L49)</f>
        <v>0</v>
      </c>
      <c r="L50" s="127">
        <f>SUM(L44:L49)</f>
        <v>0</v>
      </c>
      <c r="M50" s="90">
        <f>SUM(M44:M49)</f>
        <v>0</v>
      </c>
    </row>
    <row r="51" spans="1:14" ht="19.5" customHeight="1" thickTop="1" thickBot="1" x14ac:dyDescent="0.3">
      <c r="A51" s="36" t="s">
        <v>19</v>
      </c>
      <c r="B51" s="24"/>
      <c r="C51" s="23"/>
      <c r="D51" s="25"/>
      <c r="E51" s="49"/>
      <c r="F51" s="17"/>
      <c r="G51" s="53"/>
      <c r="H51" s="66"/>
      <c r="I51" s="19"/>
      <c r="J51" s="32"/>
      <c r="K51" s="53"/>
      <c r="L51" s="66"/>
      <c r="M51" s="91">
        <f>SUM(G51:L51)</f>
        <v>0</v>
      </c>
    </row>
    <row r="52" spans="1:14" ht="19.5" customHeight="1" thickTop="1" thickBot="1" x14ac:dyDescent="0.3">
      <c r="A52" s="112" t="s">
        <v>126</v>
      </c>
      <c r="D52" s="22"/>
      <c r="E52" s="148" t="s">
        <v>6</v>
      </c>
      <c r="F52" s="149"/>
      <c r="G52" s="85" t="s">
        <v>70</v>
      </c>
      <c r="H52" s="126">
        <f>SUM(G51:G51,I51:I51,K51:K51)</f>
        <v>0</v>
      </c>
      <c r="I52" s="127"/>
      <c r="J52" s="85" t="s">
        <v>69</v>
      </c>
      <c r="K52" s="126">
        <f>SUM(H51:H51,J51:J51,L51:L51)</f>
        <v>0</v>
      </c>
      <c r="L52" s="127"/>
      <c r="M52" s="92">
        <f>SUM(M51:M51)</f>
        <v>0</v>
      </c>
    </row>
    <row r="53" spans="1:14" ht="19.5" customHeight="1" thickTop="1" thickBot="1" x14ac:dyDescent="0.3">
      <c r="A53" s="112" t="s">
        <v>126</v>
      </c>
      <c r="D53" s="22"/>
      <c r="E53" s="128" t="s">
        <v>52</v>
      </c>
      <c r="F53" s="129"/>
      <c r="G53" s="79">
        <f t="shared" ref="G53:L53" si="3">SUM(G7:G13,G15:G15,G17:G20,G22:G23,G25:G28,G30:G38,G40:G42,G44:G49,G51:G51)</f>
        <v>35</v>
      </c>
      <c r="H53" s="79">
        <f t="shared" si="3"/>
        <v>33</v>
      </c>
      <c r="I53" s="79">
        <f t="shared" si="3"/>
        <v>89</v>
      </c>
      <c r="J53" s="79">
        <f t="shared" si="3"/>
        <v>113</v>
      </c>
      <c r="K53" s="79">
        <f t="shared" si="3"/>
        <v>10</v>
      </c>
      <c r="L53" s="79">
        <f t="shared" si="3"/>
        <v>49</v>
      </c>
      <c r="M53" s="93">
        <f>SUM(M7,M14,M16,M21,M24,M29,M39,M43,M50,M52)</f>
        <v>329</v>
      </c>
    </row>
    <row r="54" spans="1:14" ht="19.5" customHeight="1" thickTop="1" thickBot="1" x14ac:dyDescent="0.3">
      <c r="F54" s="6"/>
      <c r="G54" s="6"/>
      <c r="H54" s="6"/>
      <c r="I54" s="6"/>
      <c r="J54" s="6"/>
      <c r="K54" s="6"/>
    </row>
    <row r="55" spans="1:14" ht="13.5" customHeight="1" thickTop="1" thickBot="1" x14ac:dyDescent="0.3">
      <c r="A55" s="113" t="s">
        <v>126</v>
      </c>
      <c r="E55" s="22"/>
      <c r="F55" s="130" t="s">
        <v>10</v>
      </c>
      <c r="G55" s="131"/>
      <c r="H55" s="131"/>
      <c r="I55" s="131"/>
      <c r="J55" s="131"/>
      <c r="K55" s="132"/>
      <c r="L55" s="40"/>
      <c r="M55" s="42">
        <f>SUM(G53,I53,K53)</f>
        <v>134</v>
      </c>
    </row>
    <row r="56" spans="1:14" ht="19.5" customHeight="1" thickTop="1" thickBot="1" x14ac:dyDescent="0.3">
      <c r="A56" s="113" t="s">
        <v>126</v>
      </c>
      <c r="E56" s="22"/>
      <c r="F56" s="145" t="s">
        <v>11</v>
      </c>
      <c r="G56" s="146"/>
      <c r="H56" s="146"/>
      <c r="I56" s="146"/>
      <c r="J56" s="146"/>
      <c r="K56" s="147"/>
      <c r="L56" s="41"/>
      <c r="M56" s="43">
        <f>SUM(H53,J53,L53)</f>
        <v>195</v>
      </c>
    </row>
    <row r="57" spans="1:14" ht="21.75" thickTop="1" x14ac:dyDescent="0.35">
      <c r="A57" s="138" t="s">
        <v>0</v>
      </c>
      <c r="B57" s="138"/>
      <c r="C57" s="138"/>
      <c r="D57" s="138"/>
      <c r="E57" s="138"/>
      <c r="F57" s="138"/>
      <c r="G57" s="138"/>
      <c r="H57" s="9"/>
      <c r="I57" s="9"/>
      <c r="J57" s="9"/>
      <c r="K57" s="9"/>
      <c r="L57" s="9"/>
      <c r="M57" s="9"/>
      <c r="N57" s="1"/>
    </row>
    <row r="58" spans="1:14" ht="15.75" x14ac:dyDescent="0.25">
      <c r="A58" s="139" t="s">
        <v>1</v>
      </c>
      <c r="B58" s="139"/>
      <c r="C58" s="139"/>
      <c r="D58" s="139"/>
      <c r="E58" s="139"/>
      <c r="F58" s="139"/>
      <c r="G58" s="139"/>
      <c r="H58" s="13"/>
      <c r="I58" s="13"/>
      <c r="J58" s="13"/>
      <c r="K58" s="13"/>
      <c r="L58" s="13"/>
      <c r="M58" s="13"/>
      <c r="N58" s="13"/>
    </row>
    <row r="59" spans="1:14" ht="15.75" x14ac:dyDescent="0.25">
      <c r="A59" s="140" t="s">
        <v>56</v>
      </c>
      <c r="B59" s="140"/>
      <c r="C59" s="140"/>
      <c r="D59" s="140"/>
      <c r="E59" s="140"/>
      <c r="F59" s="140"/>
      <c r="G59" s="140"/>
      <c r="H59" s="15"/>
      <c r="I59" s="15"/>
      <c r="J59" s="15"/>
      <c r="K59" s="15"/>
      <c r="L59" s="16"/>
      <c r="M59" s="16"/>
      <c r="N59" s="13"/>
    </row>
    <row r="60" spans="1:14" ht="16.5" thickBot="1" x14ac:dyDescent="0.3">
      <c r="A60" s="140" t="s">
        <v>143</v>
      </c>
      <c r="B60" s="140"/>
      <c r="C60" s="140"/>
      <c r="D60" s="140"/>
      <c r="E60" s="140"/>
      <c r="F60" s="140"/>
      <c r="G60" s="140"/>
      <c r="H60" s="16"/>
      <c r="I60" s="16"/>
      <c r="J60" s="16"/>
      <c r="K60" s="16"/>
      <c r="L60" s="16"/>
      <c r="M60" s="16"/>
      <c r="N60" s="13"/>
    </row>
    <row r="61" spans="1:14" ht="16.5" thickTop="1" thickBot="1" x14ac:dyDescent="0.3">
      <c r="A61" s="141" t="s">
        <v>36</v>
      </c>
      <c r="B61" s="141" t="s">
        <v>2</v>
      </c>
      <c r="C61" s="141" t="s">
        <v>3</v>
      </c>
      <c r="D61" s="141" t="s">
        <v>4</v>
      </c>
      <c r="E61" s="143" t="s">
        <v>7</v>
      </c>
      <c r="F61" s="141" t="s">
        <v>5</v>
      </c>
      <c r="G61" s="137" t="s">
        <v>51</v>
      </c>
      <c r="H61" s="137"/>
      <c r="I61" s="135" t="s">
        <v>50</v>
      </c>
      <c r="J61" s="136"/>
      <c r="K61" s="137" t="s">
        <v>49</v>
      </c>
      <c r="L61" s="137"/>
      <c r="M61" s="133" t="s">
        <v>6</v>
      </c>
    </row>
    <row r="62" spans="1:14" ht="16.5" thickTop="1" thickBot="1" x14ac:dyDescent="0.3">
      <c r="A62" s="142"/>
      <c r="B62" s="142"/>
      <c r="C62" s="142"/>
      <c r="D62" s="142"/>
      <c r="E62" s="144"/>
      <c r="F62" s="142"/>
      <c r="G62" s="51" t="s">
        <v>8</v>
      </c>
      <c r="H62" s="64" t="s">
        <v>9</v>
      </c>
      <c r="I62" s="30" t="s">
        <v>8</v>
      </c>
      <c r="J62" s="31" t="s">
        <v>9</v>
      </c>
      <c r="K62" s="51" t="s">
        <v>8</v>
      </c>
      <c r="L62" s="64" t="s">
        <v>9</v>
      </c>
      <c r="M62" s="134"/>
    </row>
    <row r="63" spans="1:14" ht="15.75" thickTop="1" x14ac:dyDescent="0.25">
      <c r="A63" s="94" t="s">
        <v>151</v>
      </c>
      <c r="B63" s="95" t="s">
        <v>144</v>
      </c>
      <c r="C63" s="96" t="s">
        <v>145</v>
      </c>
      <c r="D63" s="97"/>
      <c r="E63" s="98"/>
      <c r="F63" s="99"/>
      <c r="G63" s="100"/>
      <c r="H63" s="101"/>
      <c r="I63" s="102"/>
      <c r="J63" s="103"/>
      <c r="K63" s="100">
        <v>52</v>
      </c>
      <c r="L63" s="101">
        <v>86</v>
      </c>
      <c r="M63" s="104">
        <f t="shared" ref="M63:M69" si="4">SUM(G63:L63)</f>
        <v>138</v>
      </c>
    </row>
    <row r="64" spans="1:14" x14ac:dyDescent="0.25">
      <c r="A64" s="35" t="s">
        <v>12</v>
      </c>
      <c r="B64" s="29"/>
      <c r="C64" s="28"/>
      <c r="D64" s="27"/>
      <c r="E64" s="48"/>
      <c r="F64" s="20"/>
      <c r="G64" s="52"/>
      <c r="H64" s="65"/>
      <c r="I64" s="61"/>
      <c r="J64" s="37"/>
      <c r="K64" s="52"/>
      <c r="L64" s="65"/>
      <c r="M64" s="89">
        <f t="shared" si="4"/>
        <v>0</v>
      </c>
    </row>
    <row r="65" spans="1:13" x14ac:dyDescent="0.25">
      <c r="A65" s="35" t="s">
        <v>12</v>
      </c>
      <c r="B65" s="29"/>
      <c r="C65" s="28"/>
      <c r="D65" s="27"/>
      <c r="E65" s="48"/>
      <c r="F65" s="20"/>
      <c r="G65" s="19"/>
      <c r="H65" s="66"/>
      <c r="I65" s="19"/>
      <c r="J65" s="32"/>
      <c r="K65" s="53"/>
      <c r="L65" s="32"/>
      <c r="M65" s="89">
        <f t="shared" si="4"/>
        <v>0</v>
      </c>
    </row>
    <row r="66" spans="1:13" x14ac:dyDescent="0.25">
      <c r="A66" s="35" t="s">
        <v>12</v>
      </c>
      <c r="B66" s="29"/>
      <c r="C66" s="28"/>
      <c r="D66" s="27"/>
      <c r="E66" s="48"/>
      <c r="F66" s="20"/>
      <c r="G66" s="86"/>
      <c r="H66" s="87"/>
      <c r="I66" s="88"/>
      <c r="J66" s="38"/>
      <c r="K66" s="86"/>
      <c r="L66" s="87"/>
      <c r="M66" s="89">
        <f t="shared" si="4"/>
        <v>0</v>
      </c>
    </row>
    <row r="67" spans="1:13" x14ac:dyDescent="0.25">
      <c r="A67" s="35" t="s">
        <v>12</v>
      </c>
      <c r="B67" s="29"/>
      <c r="C67" s="23"/>
      <c r="D67" s="27"/>
      <c r="E67" s="48"/>
      <c r="F67" s="17"/>
      <c r="G67" s="19"/>
      <c r="H67" s="66"/>
      <c r="I67" s="19"/>
      <c r="J67" s="32"/>
      <c r="K67" s="53"/>
      <c r="L67" s="32"/>
      <c r="M67" s="89">
        <f t="shared" si="4"/>
        <v>0</v>
      </c>
    </row>
    <row r="68" spans="1:13" x14ac:dyDescent="0.25">
      <c r="A68" s="35" t="s">
        <v>12</v>
      </c>
      <c r="B68" s="29"/>
      <c r="C68" s="28"/>
      <c r="D68" s="27"/>
      <c r="E68" s="48"/>
      <c r="F68" s="20"/>
      <c r="G68" s="19"/>
      <c r="H68" s="66"/>
      <c r="I68" s="19"/>
      <c r="J68" s="32"/>
      <c r="K68" s="53"/>
      <c r="L68" s="32"/>
      <c r="M68" s="89">
        <f t="shared" si="4"/>
        <v>0</v>
      </c>
    </row>
    <row r="69" spans="1:13" ht="15.75" thickBot="1" x14ac:dyDescent="0.3">
      <c r="A69" s="35" t="s">
        <v>12</v>
      </c>
      <c r="B69" s="29"/>
      <c r="C69" s="28"/>
      <c r="D69" s="27"/>
      <c r="E69" s="48"/>
      <c r="F69" s="20"/>
      <c r="G69" s="86"/>
      <c r="H69" s="87"/>
      <c r="I69" s="88"/>
      <c r="J69" s="38"/>
      <c r="K69" s="86"/>
      <c r="L69" s="87"/>
      <c r="M69" s="89">
        <f t="shared" si="4"/>
        <v>0</v>
      </c>
    </row>
    <row r="70" spans="1:13" ht="16.5" thickTop="1" thickBot="1" x14ac:dyDescent="0.3">
      <c r="A70" s="19"/>
      <c r="B70" s="25"/>
      <c r="C70" s="25"/>
      <c r="D70" s="25"/>
      <c r="E70" s="49"/>
      <c r="F70" s="56" t="s">
        <v>6</v>
      </c>
      <c r="G70" s="85" t="s">
        <v>70</v>
      </c>
      <c r="H70" s="126">
        <f>SUM(G64:G69,I64:I69,K64:K69)</f>
        <v>0</v>
      </c>
      <c r="I70" s="127"/>
      <c r="J70" s="85" t="s">
        <v>69</v>
      </c>
      <c r="K70" s="126">
        <f>SUM(H64:H69,J64:J69,L64:L69)</f>
        <v>0</v>
      </c>
      <c r="L70" s="127"/>
      <c r="M70" s="90">
        <f>SUM(M64:M69)</f>
        <v>0</v>
      </c>
    </row>
    <row r="71" spans="1:13" ht="16.5" thickTop="1" thickBot="1" x14ac:dyDescent="0.3">
      <c r="A71" s="36" t="s">
        <v>16</v>
      </c>
      <c r="B71" s="24"/>
      <c r="C71" s="23"/>
      <c r="D71" s="25"/>
      <c r="E71" s="49"/>
      <c r="F71" s="17"/>
      <c r="G71" s="52"/>
      <c r="H71" s="65"/>
      <c r="I71" s="61"/>
      <c r="J71" s="37"/>
      <c r="K71" s="52"/>
      <c r="L71" s="65"/>
      <c r="M71" s="91">
        <f>SUM(G71:L71)</f>
        <v>0</v>
      </c>
    </row>
    <row r="72" spans="1:13" ht="16.5" thickTop="1" thickBot="1" x14ac:dyDescent="0.3">
      <c r="A72" s="19"/>
      <c r="B72" s="25"/>
      <c r="C72" s="25"/>
      <c r="D72" s="25"/>
      <c r="E72" s="49"/>
      <c r="F72" s="56" t="s">
        <v>6</v>
      </c>
      <c r="G72" s="84" t="s">
        <v>70</v>
      </c>
      <c r="H72" s="126">
        <f>SUM(G71:G71,I71:I71,K71:K71)</f>
        <v>0</v>
      </c>
      <c r="I72" s="127"/>
      <c r="J72" s="85" t="s">
        <v>69</v>
      </c>
      <c r="K72" s="126">
        <f>SUM(H71:H71,J71:J71,L71:L71)</f>
        <v>0</v>
      </c>
      <c r="L72" s="127"/>
      <c r="M72" s="90">
        <f>SUM(M71:M71)</f>
        <v>0</v>
      </c>
    </row>
    <row r="73" spans="1:13" ht="15.75" thickTop="1" x14ac:dyDescent="0.25">
      <c r="A73" s="36" t="s">
        <v>23</v>
      </c>
      <c r="B73" s="24">
        <v>43605</v>
      </c>
      <c r="C73" s="23" t="s">
        <v>130</v>
      </c>
      <c r="D73" s="25" t="s">
        <v>131</v>
      </c>
      <c r="E73" s="49" t="s">
        <v>132</v>
      </c>
      <c r="F73" s="114" t="s">
        <v>133</v>
      </c>
      <c r="G73" s="52">
        <v>21</v>
      </c>
      <c r="H73" s="65">
        <v>12</v>
      </c>
      <c r="I73" s="61"/>
      <c r="J73" s="37"/>
      <c r="K73" s="52"/>
      <c r="L73" s="65"/>
      <c r="M73" s="91">
        <f>SUM(G73:L73)</f>
        <v>33</v>
      </c>
    </row>
    <row r="74" spans="1:13" x14ac:dyDescent="0.25">
      <c r="A74" s="36" t="s">
        <v>23</v>
      </c>
      <c r="B74" s="24">
        <v>43605</v>
      </c>
      <c r="C74" s="23" t="s">
        <v>130</v>
      </c>
      <c r="D74" s="25" t="s">
        <v>131</v>
      </c>
      <c r="E74" s="49" t="s">
        <v>132</v>
      </c>
      <c r="F74" s="114" t="s">
        <v>133</v>
      </c>
      <c r="G74" s="52">
        <v>16</v>
      </c>
      <c r="H74" s="65">
        <v>15</v>
      </c>
      <c r="I74" s="61"/>
      <c r="J74" s="37"/>
      <c r="K74" s="52"/>
      <c r="L74" s="65"/>
      <c r="M74" s="91">
        <f>SUM(G74:L74)</f>
        <v>31</v>
      </c>
    </row>
    <row r="75" spans="1:13" x14ac:dyDescent="0.25">
      <c r="A75" s="36" t="s">
        <v>23</v>
      </c>
      <c r="B75" s="24">
        <v>43616</v>
      </c>
      <c r="C75" s="23" t="s">
        <v>112</v>
      </c>
      <c r="D75" s="25" t="s">
        <v>146</v>
      </c>
      <c r="E75" s="49" t="s">
        <v>61</v>
      </c>
      <c r="F75" s="111" t="s">
        <v>147</v>
      </c>
      <c r="G75" s="52">
        <v>1</v>
      </c>
      <c r="H75" s="65"/>
      <c r="I75" s="61"/>
      <c r="J75" s="37">
        <v>8</v>
      </c>
      <c r="K75" s="52"/>
      <c r="L75" s="65"/>
      <c r="M75" s="91">
        <f>SUM(G75:L75)</f>
        <v>9</v>
      </c>
    </row>
    <row r="76" spans="1:13" ht="15.75" thickBot="1" x14ac:dyDescent="0.3">
      <c r="A76" s="36" t="s">
        <v>23</v>
      </c>
      <c r="B76" s="24"/>
      <c r="C76" s="23"/>
      <c r="D76" s="25"/>
      <c r="E76" s="49"/>
      <c r="F76" s="17"/>
      <c r="G76" s="52"/>
      <c r="H76" s="65"/>
      <c r="I76" s="61"/>
      <c r="J76" s="37"/>
      <c r="K76" s="52"/>
      <c r="L76" s="65"/>
      <c r="M76" s="91">
        <f>SUM(G76:L76)</f>
        <v>0</v>
      </c>
    </row>
    <row r="77" spans="1:13" ht="16.5" thickTop="1" thickBot="1" x14ac:dyDescent="0.3">
      <c r="A77" s="19" t="s">
        <v>126</v>
      </c>
      <c r="B77" s="25"/>
      <c r="C77" s="25"/>
      <c r="D77" s="25"/>
      <c r="E77" s="49"/>
      <c r="F77" s="56" t="s">
        <v>6</v>
      </c>
      <c r="G77" s="84" t="s">
        <v>70</v>
      </c>
      <c r="H77" s="126">
        <f>SUM(G73:G76,I73:I76,K73:K76)</f>
        <v>38</v>
      </c>
      <c r="I77" s="127"/>
      <c r="J77" s="85" t="s">
        <v>69</v>
      </c>
      <c r="K77" s="126">
        <f>SUM(H73:H76,J73:J76,L73:L76)</f>
        <v>35</v>
      </c>
      <c r="L77" s="127"/>
      <c r="M77" s="90">
        <f>SUM(M73:M76)</f>
        <v>73</v>
      </c>
    </row>
    <row r="78" spans="1:13" ht="15.75" thickTop="1" x14ac:dyDescent="0.25">
      <c r="A78" s="76" t="s">
        <v>53</v>
      </c>
      <c r="B78" s="24">
        <v>43588</v>
      </c>
      <c r="C78" s="23" t="s">
        <v>134</v>
      </c>
      <c r="D78" s="25" t="s">
        <v>128</v>
      </c>
      <c r="E78" s="49" t="s">
        <v>47</v>
      </c>
      <c r="F78" s="17">
        <v>6</v>
      </c>
      <c r="G78" s="53">
        <v>14</v>
      </c>
      <c r="H78" s="66">
        <v>11</v>
      </c>
      <c r="I78" s="19"/>
      <c r="J78" s="32"/>
      <c r="K78" s="53"/>
      <c r="L78" s="66"/>
      <c r="M78" s="91">
        <f>SUM(G78:L78)</f>
        <v>25</v>
      </c>
    </row>
    <row r="79" spans="1:13" x14ac:dyDescent="0.25">
      <c r="A79" s="76" t="s">
        <v>53</v>
      </c>
      <c r="B79" s="24">
        <v>43594</v>
      </c>
      <c r="C79" s="23" t="s">
        <v>134</v>
      </c>
      <c r="D79" s="25" t="s">
        <v>128</v>
      </c>
      <c r="E79" s="49" t="s">
        <v>47</v>
      </c>
      <c r="F79" s="17">
        <v>7</v>
      </c>
      <c r="G79" s="53">
        <v>20</v>
      </c>
      <c r="H79" s="66">
        <v>12</v>
      </c>
      <c r="I79" s="19"/>
      <c r="J79" s="32"/>
      <c r="K79" s="53"/>
      <c r="L79" s="66"/>
      <c r="M79" s="91">
        <f>SUM(G79:L79)</f>
        <v>32</v>
      </c>
    </row>
    <row r="80" spans="1:13" x14ac:dyDescent="0.25">
      <c r="A80" s="76" t="s">
        <v>53</v>
      </c>
      <c r="B80" s="24">
        <v>43606</v>
      </c>
      <c r="C80" s="23" t="s">
        <v>152</v>
      </c>
      <c r="D80" s="25" t="s">
        <v>131</v>
      </c>
      <c r="E80" s="49" t="s">
        <v>132</v>
      </c>
      <c r="F80" s="17">
        <v>11</v>
      </c>
      <c r="G80" s="53">
        <v>11</v>
      </c>
      <c r="H80" s="66">
        <v>22</v>
      </c>
      <c r="I80" s="19"/>
      <c r="J80" s="32"/>
      <c r="K80" s="53"/>
      <c r="L80" s="66"/>
      <c r="M80" s="91">
        <f>SUM(G80:L80)</f>
        <v>33</v>
      </c>
    </row>
    <row r="81" spans="1:13" ht="15.75" thickBot="1" x14ac:dyDescent="0.3">
      <c r="A81" s="76" t="s">
        <v>53</v>
      </c>
      <c r="B81" s="24">
        <v>43606</v>
      </c>
      <c r="C81" s="23" t="s">
        <v>152</v>
      </c>
      <c r="D81" s="25" t="s">
        <v>131</v>
      </c>
      <c r="E81" s="49" t="s">
        <v>132</v>
      </c>
      <c r="F81" s="17">
        <v>11</v>
      </c>
      <c r="G81" s="53">
        <v>15</v>
      </c>
      <c r="H81" s="66">
        <v>13</v>
      </c>
      <c r="I81" s="19"/>
      <c r="J81" s="32"/>
      <c r="K81" s="53"/>
      <c r="L81" s="66"/>
      <c r="M81" s="91">
        <f>SUM(G81:L81)</f>
        <v>28</v>
      </c>
    </row>
    <row r="82" spans="1:13" ht="16.5" thickTop="1" thickBot="1" x14ac:dyDescent="0.3">
      <c r="A82" s="19" t="s">
        <v>126</v>
      </c>
      <c r="B82" s="25"/>
      <c r="C82" s="25"/>
      <c r="D82" s="25"/>
      <c r="E82" s="49"/>
      <c r="F82" s="56" t="s">
        <v>6</v>
      </c>
      <c r="G82" s="84" t="s">
        <v>70</v>
      </c>
      <c r="H82" s="126">
        <f>SUM(G78:G81,I78:I81,K78:K81)</f>
        <v>60</v>
      </c>
      <c r="I82" s="127">
        <f>SUM(I78:I81)</f>
        <v>0</v>
      </c>
      <c r="J82" s="85" t="s">
        <v>69</v>
      </c>
      <c r="K82" s="126">
        <f>SUM(H78:H81,J78:J81,L78:L81)</f>
        <v>58</v>
      </c>
      <c r="L82" s="127">
        <f>SUM(L78:L81)</f>
        <v>0</v>
      </c>
      <c r="M82" s="90">
        <f>SUM(M78:M81)</f>
        <v>118</v>
      </c>
    </row>
    <row r="83" spans="1:13" ht="15.75" thickTop="1" x14ac:dyDescent="0.25">
      <c r="A83" s="36" t="s">
        <v>30</v>
      </c>
      <c r="B83" s="24"/>
      <c r="C83" s="23"/>
      <c r="D83" s="25"/>
      <c r="E83" s="49"/>
      <c r="F83" s="17"/>
      <c r="G83" s="53"/>
      <c r="H83" s="66"/>
      <c r="I83" s="19"/>
      <c r="J83" s="32"/>
      <c r="K83" s="53"/>
      <c r="L83" s="66"/>
      <c r="M83" s="91">
        <f>SUM(G83:L83)</f>
        <v>0</v>
      </c>
    </row>
    <row r="84" spans="1:13" x14ac:dyDescent="0.25">
      <c r="A84" s="36" t="s">
        <v>30</v>
      </c>
      <c r="B84" s="24"/>
      <c r="C84" s="23"/>
      <c r="D84" s="25"/>
      <c r="E84" s="49"/>
      <c r="F84" s="17"/>
      <c r="G84" s="53"/>
      <c r="H84" s="66"/>
      <c r="I84" s="19"/>
      <c r="J84" s="32"/>
      <c r="K84" s="53"/>
      <c r="L84" s="66"/>
      <c r="M84" s="91">
        <f>SUM(G84:L84)</f>
        <v>0</v>
      </c>
    </row>
    <row r="85" spans="1:13" x14ac:dyDescent="0.25">
      <c r="A85" s="36" t="s">
        <v>30</v>
      </c>
      <c r="B85" s="24"/>
      <c r="C85" s="23"/>
      <c r="D85" s="25"/>
      <c r="E85" s="49"/>
      <c r="F85" s="17"/>
      <c r="G85" s="53"/>
      <c r="H85" s="66"/>
      <c r="I85" s="19"/>
      <c r="J85" s="32"/>
      <c r="K85" s="53"/>
      <c r="L85" s="66"/>
      <c r="M85" s="91">
        <f>SUM(G85:L85)</f>
        <v>0</v>
      </c>
    </row>
    <row r="86" spans="1:13" ht="15.75" thickBot="1" x14ac:dyDescent="0.3">
      <c r="A86" s="36" t="s">
        <v>30</v>
      </c>
      <c r="B86" s="24"/>
      <c r="C86" s="23"/>
      <c r="D86" s="25"/>
      <c r="E86" s="49"/>
      <c r="F86" s="17"/>
      <c r="G86" s="53"/>
      <c r="H86" s="66"/>
      <c r="I86" s="19"/>
      <c r="J86" s="32"/>
      <c r="K86" s="53"/>
      <c r="L86" s="66"/>
      <c r="M86" s="91">
        <f>SUM(G86:L86)</f>
        <v>0</v>
      </c>
    </row>
    <row r="87" spans="1:13" ht="16.5" thickTop="1" thickBot="1" x14ac:dyDescent="0.3">
      <c r="A87" s="19"/>
      <c r="B87" s="25"/>
      <c r="C87" s="25"/>
      <c r="D87" s="25"/>
      <c r="E87" s="49"/>
      <c r="F87" s="56" t="s">
        <v>6</v>
      </c>
      <c r="G87" s="84" t="s">
        <v>70</v>
      </c>
      <c r="H87" s="126">
        <f>SUM(G83:G86,I83:I86,K83:K86)</f>
        <v>0</v>
      </c>
      <c r="I87" s="127">
        <f>SUM(I83:I86)</f>
        <v>0</v>
      </c>
      <c r="J87" s="85" t="s">
        <v>69</v>
      </c>
      <c r="K87" s="126">
        <f>SUM(H83:H86,J83:J86,L83:L86)</f>
        <v>0</v>
      </c>
      <c r="L87" s="127">
        <f>SUM(L83:L86)</f>
        <v>0</v>
      </c>
      <c r="M87" s="90">
        <f>SUM(M83:M86)</f>
        <v>0</v>
      </c>
    </row>
    <row r="88" spans="1:13" ht="15.75" thickTop="1" x14ac:dyDescent="0.25">
      <c r="A88" s="36" t="s">
        <v>54</v>
      </c>
      <c r="B88" s="24">
        <v>43592</v>
      </c>
      <c r="C88" s="23" t="s">
        <v>135</v>
      </c>
      <c r="D88" s="25" t="s">
        <v>128</v>
      </c>
      <c r="E88" s="49" t="s">
        <v>47</v>
      </c>
      <c r="F88" s="17" t="s">
        <v>136</v>
      </c>
      <c r="G88" s="53">
        <v>4</v>
      </c>
      <c r="H88" s="66">
        <v>2</v>
      </c>
      <c r="I88" s="19"/>
      <c r="J88" s="32"/>
      <c r="K88" s="53"/>
      <c r="L88" s="66">
        <v>6</v>
      </c>
      <c r="M88" s="91">
        <f t="shared" ref="M88:M93" si="5">SUM(G88:L88)</f>
        <v>12</v>
      </c>
    </row>
    <row r="89" spans="1:13" x14ac:dyDescent="0.25">
      <c r="A89" s="36" t="s">
        <v>54</v>
      </c>
      <c r="B89" s="24">
        <v>43614</v>
      </c>
      <c r="C89" s="23" t="s">
        <v>135</v>
      </c>
      <c r="D89" s="25" t="s">
        <v>63</v>
      </c>
      <c r="E89" s="49" t="s">
        <v>137</v>
      </c>
      <c r="F89" s="17" t="s">
        <v>138</v>
      </c>
      <c r="G89" s="53"/>
      <c r="H89" s="66"/>
      <c r="I89" s="19">
        <v>5</v>
      </c>
      <c r="J89" s="32">
        <v>10</v>
      </c>
      <c r="K89" s="53">
        <v>5</v>
      </c>
      <c r="L89" s="66">
        <v>10</v>
      </c>
      <c r="M89" s="91">
        <f t="shared" si="5"/>
        <v>30</v>
      </c>
    </row>
    <row r="90" spans="1:13" x14ac:dyDescent="0.25">
      <c r="A90" s="36" t="s">
        <v>54</v>
      </c>
      <c r="B90" s="24">
        <v>43612</v>
      </c>
      <c r="C90" s="23" t="s">
        <v>139</v>
      </c>
      <c r="D90" s="25" t="s">
        <v>113</v>
      </c>
      <c r="E90" s="49" t="s">
        <v>37</v>
      </c>
      <c r="F90" s="17" t="s">
        <v>140</v>
      </c>
      <c r="G90" s="53">
        <v>4</v>
      </c>
      <c r="H90" s="66">
        <v>2</v>
      </c>
      <c r="I90" s="19"/>
      <c r="J90" s="32"/>
      <c r="K90" s="53"/>
      <c r="L90" s="66">
        <v>6</v>
      </c>
      <c r="M90" s="91">
        <f t="shared" si="5"/>
        <v>12</v>
      </c>
    </row>
    <row r="91" spans="1:13" x14ac:dyDescent="0.25">
      <c r="A91" s="36" t="s">
        <v>54</v>
      </c>
      <c r="B91" s="24">
        <v>43615</v>
      </c>
      <c r="C91" s="23" t="s">
        <v>139</v>
      </c>
      <c r="D91" s="25" t="s">
        <v>141</v>
      </c>
      <c r="E91" s="49" t="s">
        <v>66</v>
      </c>
      <c r="F91" s="17" t="s">
        <v>142</v>
      </c>
      <c r="G91" s="53"/>
      <c r="H91" s="66"/>
      <c r="I91" s="19"/>
      <c r="J91" s="32"/>
      <c r="K91" s="53"/>
      <c r="L91" s="66">
        <v>18</v>
      </c>
      <c r="M91" s="91">
        <f t="shared" si="5"/>
        <v>18</v>
      </c>
    </row>
    <row r="92" spans="1:13" x14ac:dyDescent="0.25">
      <c r="A92" s="36" t="s">
        <v>54</v>
      </c>
      <c r="B92" s="24">
        <v>43616</v>
      </c>
      <c r="C92" s="23" t="s">
        <v>148</v>
      </c>
      <c r="D92" s="25" t="s">
        <v>93</v>
      </c>
      <c r="E92" s="49" t="s">
        <v>61</v>
      </c>
      <c r="F92" s="17" t="s">
        <v>147</v>
      </c>
      <c r="G92" s="80">
        <v>1</v>
      </c>
      <c r="H92" s="81"/>
      <c r="I92" s="82"/>
      <c r="J92" s="83">
        <v>8</v>
      </c>
      <c r="K92" s="80"/>
      <c r="L92" s="81"/>
      <c r="M92" s="91">
        <f t="shared" si="5"/>
        <v>9</v>
      </c>
    </row>
    <row r="93" spans="1:13" ht="15.75" thickBot="1" x14ac:dyDescent="0.3">
      <c r="A93" s="36" t="s">
        <v>54</v>
      </c>
      <c r="B93" s="24">
        <v>43616</v>
      </c>
      <c r="C93" s="23" t="s">
        <v>148</v>
      </c>
      <c r="D93" s="25" t="s">
        <v>149</v>
      </c>
      <c r="E93" s="49" t="s">
        <v>85</v>
      </c>
      <c r="F93" s="17" t="s">
        <v>150</v>
      </c>
      <c r="G93" s="53"/>
      <c r="H93" s="66"/>
      <c r="I93" s="19"/>
      <c r="J93" s="32"/>
      <c r="K93" s="53">
        <v>13</v>
      </c>
      <c r="L93" s="66">
        <v>20</v>
      </c>
      <c r="M93" s="91">
        <f t="shared" si="5"/>
        <v>33</v>
      </c>
    </row>
    <row r="94" spans="1:13" ht="16.5" thickTop="1" thickBot="1" x14ac:dyDescent="0.3">
      <c r="A94" s="19" t="s">
        <v>126</v>
      </c>
      <c r="B94" s="25"/>
      <c r="C94" s="25"/>
      <c r="D94" s="25"/>
      <c r="E94" s="49"/>
      <c r="F94" s="56" t="s">
        <v>6</v>
      </c>
      <c r="G94" s="84" t="s">
        <v>70</v>
      </c>
      <c r="H94" s="126">
        <f>SUM(G88:G93,I88:I93,K88:K93)</f>
        <v>32</v>
      </c>
      <c r="I94" s="127"/>
      <c r="J94" s="85" t="s">
        <v>69</v>
      </c>
      <c r="K94" s="126">
        <f>SUM(H88:H93,J88:J93,L88:L93)</f>
        <v>82</v>
      </c>
      <c r="L94" s="127"/>
      <c r="M94" s="90">
        <f>SUM(M88:M93)</f>
        <v>114</v>
      </c>
    </row>
    <row r="95" spans="1:13" ht="15.75" thickTop="1" x14ac:dyDescent="0.25">
      <c r="A95" s="36" t="s">
        <v>55</v>
      </c>
      <c r="B95" s="24"/>
      <c r="C95" s="23"/>
      <c r="D95" s="25"/>
      <c r="E95" s="49"/>
      <c r="F95" s="17"/>
      <c r="G95" s="52"/>
      <c r="H95" s="65"/>
      <c r="I95" s="61"/>
      <c r="J95" s="37"/>
      <c r="K95" s="52"/>
      <c r="L95" s="65"/>
      <c r="M95" s="91">
        <f>SUM(G95:L95)</f>
        <v>0</v>
      </c>
    </row>
    <row r="96" spans="1:13" x14ac:dyDescent="0.25">
      <c r="A96" s="36"/>
      <c r="B96" s="24"/>
      <c r="C96" s="23"/>
      <c r="D96" s="25"/>
      <c r="E96" s="49"/>
      <c r="F96" s="17"/>
      <c r="G96" s="53"/>
      <c r="H96" s="66"/>
      <c r="I96" s="19"/>
      <c r="J96" s="32"/>
      <c r="K96" s="53"/>
      <c r="L96" s="66"/>
      <c r="M96" s="91">
        <f>SUM(G96:L96)</f>
        <v>0</v>
      </c>
    </row>
    <row r="97" spans="1:14" ht="15.75" thickBot="1" x14ac:dyDescent="0.3">
      <c r="A97" s="36"/>
      <c r="B97" s="24"/>
      <c r="C97" s="23"/>
      <c r="D97" s="25"/>
      <c r="E97" s="49"/>
      <c r="F97" s="17"/>
      <c r="G97" s="53"/>
      <c r="H97" s="66"/>
      <c r="I97" s="19"/>
      <c r="J97" s="32"/>
      <c r="K97" s="53"/>
      <c r="L97" s="66"/>
      <c r="M97" s="91">
        <f>SUM(G97:L97)</f>
        <v>0</v>
      </c>
    </row>
    <row r="98" spans="1:14" ht="16.5" thickTop="1" thickBot="1" x14ac:dyDescent="0.3">
      <c r="A98" s="19"/>
      <c r="B98" s="25"/>
      <c r="C98" s="25"/>
      <c r="D98" s="25"/>
      <c r="E98" s="49"/>
      <c r="F98" s="56" t="s">
        <v>6</v>
      </c>
      <c r="G98" s="84" t="s">
        <v>70</v>
      </c>
      <c r="H98" s="126">
        <f>SUM(G95:G97,I95:I97,K95:K97)</f>
        <v>0</v>
      </c>
      <c r="I98" s="127">
        <f>SUM(I95:I97)</f>
        <v>0</v>
      </c>
      <c r="J98" s="85" t="s">
        <v>69</v>
      </c>
      <c r="K98" s="126">
        <f>SUM(H95:H97,J95:J97,L95:L97)</f>
        <v>0</v>
      </c>
      <c r="L98" s="127">
        <f>SUM(L95:L97)</f>
        <v>0</v>
      </c>
      <c r="M98" s="90">
        <f>SUM(M95:M97)</f>
        <v>0</v>
      </c>
    </row>
    <row r="99" spans="1:14" ht="15.75" thickTop="1" x14ac:dyDescent="0.25">
      <c r="A99" s="36" t="s">
        <v>21</v>
      </c>
      <c r="B99" s="24">
        <v>43588</v>
      </c>
      <c r="C99" s="23" t="s">
        <v>75</v>
      </c>
      <c r="D99" s="25" t="s">
        <v>128</v>
      </c>
      <c r="E99" s="49" t="s">
        <v>47</v>
      </c>
      <c r="F99" s="17">
        <v>9</v>
      </c>
      <c r="G99" s="53">
        <v>9</v>
      </c>
      <c r="H99" s="66">
        <v>20</v>
      </c>
      <c r="I99" s="19"/>
      <c r="J99" s="32"/>
      <c r="K99" s="53"/>
      <c r="L99" s="66"/>
      <c r="M99" s="91">
        <f>SUM(G99:L99)</f>
        <v>29</v>
      </c>
    </row>
    <row r="100" spans="1:14" ht="15.75" thickBot="1" x14ac:dyDescent="0.3">
      <c r="A100" s="36" t="s">
        <v>21</v>
      </c>
      <c r="B100" s="24" t="s">
        <v>129</v>
      </c>
      <c r="C100" s="23" t="s">
        <v>75</v>
      </c>
      <c r="D100" s="25" t="s">
        <v>128</v>
      </c>
      <c r="E100" s="49" t="s">
        <v>47</v>
      </c>
      <c r="F100" s="17">
        <v>10</v>
      </c>
      <c r="G100" s="53">
        <v>23</v>
      </c>
      <c r="H100" s="66">
        <v>10</v>
      </c>
      <c r="I100" s="19"/>
      <c r="J100" s="32"/>
      <c r="K100" s="53"/>
      <c r="L100" s="66"/>
      <c r="M100" s="91">
        <f>SUM(G100:L100)</f>
        <v>33</v>
      </c>
    </row>
    <row r="101" spans="1:14" ht="16.5" thickTop="1" thickBot="1" x14ac:dyDescent="0.3">
      <c r="A101" s="19" t="s">
        <v>126</v>
      </c>
      <c r="B101" s="25"/>
      <c r="C101" s="25"/>
      <c r="D101" s="25"/>
      <c r="E101" s="49"/>
      <c r="F101" s="56" t="s">
        <v>6</v>
      </c>
      <c r="G101" s="84" t="s">
        <v>70</v>
      </c>
      <c r="H101" s="126">
        <f>SUM(G99:G100,I99:I100,K99:K100)</f>
        <v>32</v>
      </c>
      <c r="I101" s="127">
        <f>SUM(I99:I100)</f>
        <v>0</v>
      </c>
      <c r="J101" s="85" t="s">
        <v>69</v>
      </c>
      <c r="K101" s="126">
        <f>SUM(H99:H100,J99:J100,L99:L100)</f>
        <v>30</v>
      </c>
      <c r="L101" s="127">
        <f>SUM(L99:L100)</f>
        <v>0</v>
      </c>
      <c r="M101" s="90">
        <f>SUM(M99:M100)</f>
        <v>62</v>
      </c>
    </row>
    <row r="102" spans="1:14" ht="16.5" thickTop="1" thickBot="1" x14ac:dyDescent="0.3">
      <c r="A102" s="36" t="s">
        <v>19</v>
      </c>
      <c r="B102" s="24"/>
      <c r="C102" s="23"/>
      <c r="D102" s="25"/>
      <c r="E102" s="49"/>
      <c r="F102" s="17"/>
      <c r="G102" s="53"/>
      <c r="H102" s="66"/>
      <c r="I102" s="19"/>
      <c r="J102" s="32"/>
      <c r="K102" s="53"/>
      <c r="L102" s="66"/>
      <c r="M102" s="91">
        <f>SUM(G102:L102)</f>
        <v>0</v>
      </c>
    </row>
    <row r="103" spans="1:14" ht="16.5" thickTop="1" thickBot="1" x14ac:dyDescent="0.3">
      <c r="A103" s="112" t="s">
        <v>126</v>
      </c>
      <c r="D103" s="22"/>
      <c r="E103" s="148" t="s">
        <v>6</v>
      </c>
      <c r="F103" s="149"/>
      <c r="G103" s="85" t="s">
        <v>70</v>
      </c>
      <c r="H103" s="126">
        <f>SUM(G102:G102,I102:I102,K102:K102)</f>
        <v>0</v>
      </c>
      <c r="I103" s="127"/>
      <c r="J103" s="85" t="s">
        <v>69</v>
      </c>
      <c r="K103" s="126">
        <f>SUM(H102:H102,J102:J102,L102:L102)</f>
        <v>0</v>
      </c>
      <c r="L103" s="127"/>
      <c r="M103" s="92">
        <f>SUM(M102:M102)</f>
        <v>0</v>
      </c>
    </row>
    <row r="104" spans="1:14" ht="16.5" thickTop="1" thickBot="1" x14ac:dyDescent="0.3">
      <c r="A104" s="112" t="s">
        <v>126</v>
      </c>
      <c r="D104" s="22"/>
      <c r="E104" s="128" t="s">
        <v>52</v>
      </c>
      <c r="F104" s="129"/>
      <c r="G104" s="79">
        <f t="shared" ref="G104:L104" si="6">SUM(G63:G69,G71:G71,G73:G76,G78:G81,G83:G86,G88:G93,G95:G97,G99:G100,G102:G102)</f>
        <v>139</v>
      </c>
      <c r="H104" s="79">
        <f t="shared" si="6"/>
        <v>119</v>
      </c>
      <c r="I104" s="79">
        <f t="shared" si="6"/>
        <v>5</v>
      </c>
      <c r="J104" s="79">
        <f t="shared" si="6"/>
        <v>26</v>
      </c>
      <c r="K104" s="79">
        <f t="shared" si="6"/>
        <v>70</v>
      </c>
      <c r="L104" s="79">
        <f t="shared" si="6"/>
        <v>146</v>
      </c>
      <c r="M104" s="93">
        <f>SUM(M63,M70,M72,M77,M82,M87,M94,M98,M101,M103)</f>
        <v>505</v>
      </c>
    </row>
    <row r="105" spans="1:14" ht="16.5" thickTop="1" thickBot="1" x14ac:dyDescent="0.3">
      <c r="F105" s="6"/>
      <c r="G105" s="6"/>
      <c r="H105" s="6"/>
      <c r="I105" s="6"/>
      <c r="J105" s="6"/>
      <c r="K105" s="6"/>
    </row>
    <row r="106" spans="1:14" ht="16.5" thickTop="1" thickBot="1" x14ac:dyDescent="0.3">
      <c r="A106" s="113" t="s">
        <v>126</v>
      </c>
      <c r="E106" s="22"/>
      <c r="F106" s="130" t="s">
        <v>10</v>
      </c>
      <c r="G106" s="131"/>
      <c r="H106" s="131"/>
      <c r="I106" s="131"/>
      <c r="J106" s="131"/>
      <c r="K106" s="132"/>
      <c r="L106" s="40"/>
      <c r="M106" s="42">
        <f>SUM(G104,I104,K104)</f>
        <v>214</v>
      </c>
    </row>
    <row r="107" spans="1:14" ht="16.5" thickTop="1" thickBot="1" x14ac:dyDescent="0.3">
      <c r="A107" s="113" t="s">
        <v>126</v>
      </c>
      <c r="E107" s="22"/>
      <c r="F107" s="145" t="s">
        <v>11</v>
      </c>
      <c r="G107" s="146"/>
      <c r="H107" s="146"/>
      <c r="I107" s="146"/>
      <c r="J107" s="146"/>
      <c r="K107" s="147"/>
      <c r="L107" s="41"/>
      <c r="M107" s="43">
        <f>SUM(H104,J104,L104)</f>
        <v>291</v>
      </c>
    </row>
    <row r="108" spans="1:14" ht="21.75" thickTop="1" x14ac:dyDescent="0.35">
      <c r="A108" s="138" t="s">
        <v>0</v>
      </c>
      <c r="B108" s="138"/>
      <c r="C108" s="138"/>
      <c r="D108" s="138"/>
      <c r="E108" s="138"/>
      <c r="F108" s="138"/>
      <c r="G108" s="138"/>
      <c r="H108" s="9"/>
      <c r="I108" s="9"/>
      <c r="J108" s="9"/>
      <c r="K108" s="9"/>
      <c r="L108" s="9"/>
      <c r="M108" s="9"/>
      <c r="N108" s="1"/>
    </row>
    <row r="109" spans="1:14" ht="15.75" x14ac:dyDescent="0.25">
      <c r="A109" s="139" t="s">
        <v>1</v>
      </c>
      <c r="B109" s="139"/>
      <c r="C109" s="139"/>
      <c r="D109" s="139"/>
      <c r="E109" s="139"/>
      <c r="F109" s="139"/>
      <c r="G109" s="139"/>
      <c r="H109" s="13"/>
      <c r="I109" s="13"/>
      <c r="J109" s="13"/>
      <c r="K109" s="13"/>
      <c r="L109" s="13"/>
      <c r="M109" s="13"/>
      <c r="N109" s="13"/>
    </row>
    <row r="110" spans="1:14" ht="15.75" x14ac:dyDescent="0.25">
      <c r="A110" s="140" t="s">
        <v>56</v>
      </c>
      <c r="B110" s="140"/>
      <c r="C110" s="140"/>
      <c r="D110" s="140"/>
      <c r="E110" s="140"/>
      <c r="F110" s="140"/>
      <c r="G110" s="140"/>
      <c r="H110" s="15"/>
      <c r="I110" s="15"/>
      <c r="J110" s="15"/>
      <c r="K110" s="15"/>
      <c r="L110" s="16"/>
      <c r="M110" s="16"/>
      <c r="N110" s="13"/>
    </row>
    <row r="111" spans="1:14" ht="16.5" thickBot="1" x14ac:dyDescent="0.3">
      <c r="A111" s="140" t="s">
        <v>153</v>
      </c>
      <c r="B111" s="140"/>
      <c r="C111" s="140"/>
      <c r="D111" s="140"/>
      <c r="E111" s="140"/>
      <c r="F111" s="140"/>
      <c r="G111" s="140"/>
      <c r="H111" s="16"/>
      <c r="I111" s="16"/>
      <c r="J111" s="16"/>
      <c r="K111" s="16"/>
      <c r="L111" s="16"/>
      <c r="M111" s="16"/>
      <c r="N111" s="13"/>
    </row>
    <row r="112" spans="1:14" ht="16.5" thickTop="1" thickBot="1" x14ac:dyDescent="0.3">
      <c r="A112" s="141" t="s">
        <v>36</v>
      </c>
      <c r="B112" s="141" t="s">
        <v>2</v>
      </c>
      <c r="C112" s="141" t="s">
        <v>3</v>
      </c>
      <c r="D112" s="141" t="s">
        <v>4</v>
      </c>
      <c r="E112" s="143" t="s">
        <v>7</v>
      </c>
      <c r="F112" s="141" t="s">
        <v>5</v>
      </c>
      <c r="G112" s="137" t="s">
        <v>51</v>
      </c>
      <c r="H112" s="137"/>
      <c r="I112" s="135" t="s">
        <v>50</v>
      </c>
      <c r="J112" s="136"/>
      <c r="K112" s="137" t="s">
        <v>49</v>
      </c>
      <c r="L112" s="137"/>
      <c r="M112" s="133" t="s">
        <v>6</v>
      </c>
    </row>
    <row r="113" spans="1:13" ht="16.5" thickTop="1" thickBot="1" x14ac:dyDescent="0.3">
      <c r="A113" s="142"/>
      <c r="B113" s="142"/>
      <c r="C113" s="142"/>
      <c r="D113" s="142"/>
      <c r="E113" s="144"/>
      <c r="F113" s="142"/>
      <c r="G113" s="51" t="s">
        <v>8</v>
      </c>
      <c r="H113" s="64" t="s">
        <v>9</v>
      </c>
      <c r="I113" s="30" t="s">
        <v>8</v>
      </c>
      <c r="J113" s="31" t="s">
        <v>9</v>
      </c>
      <c r="K113" s="51" t="s">
        <v>8</v>
      </c>
      <c r="L113" s="64" t="s">
        <v>9</v>
      </c>
      <c r="M113" s="134"/>
    </row>
    <row r="114" spans="1:13" ht="15.75" thickTop="1" x14ac:dyDescent="0.25">
      <c r="A114" s="94" t="s">
        <v>151</v>
      </c>
      <c r="B114" s="95" t="s">
        <v>154</v>
      </c>
      <c r="C114" s="96" t="s">
        <v>145</v>
      </c>
      <c r="D114" s="97" t="s">
        <v>160</v>
      </c>
      <c r="E114" s="98" t="s">
        <v>113</v>
      </c>
      <c r="F114" s="99"/>
      <c r="G114" s="100"/>
      <c r="H114" s="101"/>
      <c r="I114" s="102"/>
      <c r="J114" s="103"/>
      <c r="K114" s="100">
        <v>31</v>
      </c>
      <c r="L114" s="101">
        <v>59</v>
      </c>
      <c r="M114" s="104">
        <f t="shared" ref="M114:M120" si="7">SUM(G114:L114)</f>
        <v>90</v>
      </c>
    </row>
    <row r="115" spans="1:13" x14ac:dyDescent="0.25">
      <c r="A115" s="35" t="s">
        <v>12</v>
      </c>
      <c r="B115" s="29">
        <v>43622</v>
      </c>
      <c r="C115" s="28" t="s">
        <v>159</v>
      </c>
      <c r="D115" s="27" t="s">
        <v>161</v>
      </c>
      <c r="E115" s="48" t="s">
        <v>162</v>
      </c>
      <c r="F115" s="20" t="s">
        <v>163</v>
      </c>
      <c r="G115" s="52">
        <v>16</v>
      </c>
      <c r="H115" s="65">
        <v>9</v>
      </c>
      <c r="I115" s="61"/>
      <c r="J115" s="37"/>
      <c r="K115" s="52"/>
      <c r="L115" s="65"/>
      <c r="M115" s="89">
        <f t="shared" si="7"/>
        <v>25</v>
      </c>
    </row>
    <row r="116" spans="1:13" x14ac:dyDescent="0.25">
      <c r="A116" s="35" t="s">
        <v>12</v>
      </c>
      <c r="B116" s="29">
        <v>43622</v>
      </c>
      <c r="C116" s="28" t="s">
        <v>159</v>
      </c>
      <c r="D116" s="27" t="s">
        <v>161</v>
      </c>
      <c r="E116" s="48" t="s">
        <v>162</v>
      </c>
      <c r="F116" s="20" t="s">
        <v>163</v>
      </c>
      <c r="G116" s="19">
        <v>19</v>
      </c>
      <c r="H116" s="66">
        <v>8</v>
      </c>
      <c r="I116" s="19"/>
      <c r="J116" s="32"/>
      <c r="K116" s="53"/>
      <c r="L116" s="32"/>
      <c r="M116" s="89">
        <f t="shared" si="7"/>
        <v>27</v>
      </c>
    </row>
    <row r="117" spans="1:13" x14ac:dyDescent="0.25">
      <c r="A117" s="35" t="s">
        <v>12</v>
      </c>
      <c r="B117" s="29">
        <v>43622</v>
      </c>
      <c r="C117" s="28" t="s">
        <v>159</v>
      </c>
      <c r="D117" s="27" t="s">
        <v>161</v>
      </c>
      <c r="E117" s="48" t="s">
        <v>162</v>
      </c>
      <c r="F117" s="20" t="s">
        <v>163</v>
      </c>
      <c r="G117" s="86">
        <v>13</v>
      </c>
      <c r="H117" s="87">
        <v>15</v>
      </c>
      <c r="I117" s="88"/>
      <c r="J117" s="38"/>
      <c r="K117" s="86"/>
      <c r="L117" s="87"/>
      <c r="M117" s="89">
        <f t="shared" si="7"/>
        <v>28</v>
      </c>
    </row>
    <row r="118" spans="1:13" x14ac:dyDescent="0.25">
      <c r="A118" s="35" t="s">
        <v>12</v>
      </c>
      <c r="B118" s="29">
        <v>43622</v>
      </c>
      <c r="C118" s="28" t="s">
        <v>159</v>
      </c>
      <c r="D118" s="27" t="s">
        <v>161</v>
      </c>
      <c r="E118" s="48" t="s">
        <v>162</v>
      </c>
      <c r="F118" s="20" t="s">
        <v>163</v>
      </c>
      <c r="G118" s="19">
        <v>11</v>
      </c>
      <c r="H118" s="66">
        <v>17</v>
      </c>
      <c r="I118" s="19"/>
      <c r="J118" s="32"/>
      <c r="K118" s="53"/>
      <c r="L118" s="32"/>
      <c r="M118" s="89">
        <f t="shared" si="7"/>
        <v>28</v>
      </c>
    </row>
    <row r="119" spans="1:13" x14ac:dyDescent="0.25">
      <c r="A119" s="35" t="s">
        <v>12</v>
      </c>
      <c r="B119" s="29">
        <v>43622</v>
      </c>
      <c r="C119" s="28" t="s">
        <v>159</v>
      </c>
      <c r="D119" s="27" t="s">
        <v>161</v>
      </c>
      <c r="E119" s="48" t="s">
        <v>162</v>
      </c>
      <c r="F119" s="20" t="s">
        <v>163</v>
      </c>
      <c r="G119" s="19">
        <v>13</v>
      </c>
      <c r="H119" s="66">
        <v>14</v>
      </c>
      <c r="I119" s="19"/>
      <c r="J119" s="32"/>
      <c r="K119" s="53"/>
      <c r="L119" s="32"/>
      <c r="M119" s="89">
        <f t="shared" si="7"/>
        <v>27</v>
      </c>
    </row>
    <row r="120" spans="1:13" ht="15.75" thickBot="1" x14ac:dyDescent="0.3">
      <c r="A120" s="35" t="s">
        <v>12</v>
      </c>
      <c r="B120" s="29">
        <v>43622</v>
      </c>
      <c r="C120" s="28" t="s">
        <v>159</v>
      </c>
      <c r="D120" s="27" t="s">
        <v>161</v>
      </c>
      <c r="E120" s="48" t="s">
        <v>162</v>
      </c>
      <c r="F120" s="20" t="s">
        <v>163</v>
      </c>
      <c r="G120" s="86">
        <v>11</v>
      </c>
      <c r="H120" s="87">
        <v>13</v>
      </c>
      <c r="I120" s="88"/>
      <c r="J120" s="38"/>
      <c r="K120" s="86"/>
      <c r="L120" s="87"/>
      <c r="M120" s="89">
        <f t="shared" si="7"/>
        <v>24</v>
      </c>
    </row>
    <row r="121" spans="1:13" ht="16.5" thickTop="1" thickBot="1" x14ac:dyDescent="0.3">
      <c r="A121" s="19" t="s">
        <v>126</v>
      </c>
      <c r="B121" s="25"/>
      <c r="C121" s="25"/>
      <c r="D121" s="25"/>
      <c r="E121" s="49"/>
      <c r="F121" s="56" t="s">
        <v>6</v>
      </c>
      <c r="G121" s="85" t="s">
        <v>70</v>
      </c>
      <c r="H121" s="126">
        <f>SUM(G115:G120,I115:I120,K115:K120)</f>
        <v>83</v>
      </c>
      <c r="I121" s="127"/>
      <c r="J121" s="85" t="s">
        <v>69</v>
      </c>
      <c r="K121" s="126">
        <f>SUM(H115:H120,J115:J120,L115:L120)</f>
        <v>76</v>
      </c>
      <c r="L121" s="127"/>
      <c r="M121" s="90">
        <f>SUM(M115:M120)</f>
        <v>159</v>
      </c>
    </row>
    <row r="122" spans="1:13" ht="16.5" thickTop="1" thickBot="1" x14ac:dyDescent="0.3">
      <c r="A122" s="36" t="s">
        <v>16</v>
      </c>
      <c r="B122" s="24"/>
      <c r="C122" s="23"/>
      <c r="D122" s="25"/>
      <c r="E122" s="49"/>
      <c r="F122" s="17"/>
      <c r="G122" s="52"/>
      <c r="H122" s="65"/>
      <c r="I122" s="61"/>
      <c r="J122" s="37"/>
      <c r="K122" s="52"/>
      <c r="L122" s="65"/>
      <c r="M122" s="91">
        <f>SUM(G122:L122)</f>
        <v>0</v>
      </c>
    </row>
    <row r="123" spans="1:13" ht="16.5" thickTop="1" thickBot="1" x14ac:dyDescent="0.3">
      <c r="A123" s="19" t="s">
        <v>126</v>
      </c>
      <c r="B123" s="25"/>
      <c r="C123" s="25"/>
      <c r="D123" s="25"/>
      <c r="E123" s="49"/>
      <c r="F123" s="56" t="s">
        <v>6</v>
      </c>
      <c r="G123" s="84" t="s">
        <v>70</v>
      </c>
      <c r="H123" s="126">
        <f>SUM(G122:G122,I122:I122,K122:K122)</f>
        <v>0</v>
      </c>
      <c r="I123" s="127"/>
      <c r="J123" s="85" t="s">
        <v>69</v>
      </c>
      <c r="K123" s="126">
        <f>SUM(H122:H122,J122:J122,L122:L122)</f>
        <v>0</v>
      </c>
      <c r="L123" s="127"/>
      <c r="M123" s="90">
        <f>SUM(M122:M122)</f>
        <v>0</v>
      </c>
    </row>
    <row r="124" spans="1:13" ht="15.75" thickTop="1" x14ac:dyDescent="0.25">
      <c r="A124" s="36" t="s">
        <v>23</v>
      </c>
      <c r="B124" s="24">
        <v>43631</v>
      </c>
      <c r="C124" s="23" t="s">
        <v>155</v>
      </c>
      <c r="D124" s="25" t="s">
        <v>156</v>
      </c>
      <c r="E124" s="49" t="s">
        <v>157</v>
      </c>
      <c r="F124" s="114" t="s">
        <v>164</v>
      </c>
      <c r="G124" s="52">
        <v>1</v>
      </c>
      <c r="H124" s="65"/>
      <c r="I124" s="61"/>
      <c r="J124" s="37">
        <v>3</v>
      </c>
      <c r="K124" s="52">
        <v>1</v>
      </c>
      <c r="L124" s="65">
        <v>1</v>
      </c>
      <c r="M124" s="91">
        <f>SUM(G124:L124)</f>
        <v>6</v>
      </c>
    </row>
    <row r="125" spans="1:13" ht="15.75" thickBot="1" x14ac:dyDescent="0.3">
      <c r="A125" s="36" t="s">
        <v>23</v>
      </c>
      <c r="B125" s="24">
        <v>43633</v>
      </c>
      <c r="C125" s="23" t="s">
        <v>158</v>
      </c>
      <c r="D125" s="25" t="s">
        <v>160</v>
      </c>
      <c r="E125" s="49" t="s">
        <v>113</v>
      </c>
      <c r="F125" s="114" t="s">
        <v>165</v>
      </c>
      <c r="G125" s="52"/>
      <c r="H125" s="65"/>
      <c r="I125" s="61"/>
      <c r="J125" s="37"/>
      <c r="K125" s="52">
        <v>1</v>
      </c>
      <c r="L125" s="65">
        <v>11</v>
      </c>
      <c r="M125" s="91">
        <f>SUM(G125:L125)</f>
        <v>12</v>
      </c>
    </row>
    <row r="126" spans="1:13" ht="16.5" thickTop="1" thickBot="1" x14ac:dyDescent="0.3">
      <c r="A126" s="19" t="s">
        <v>126</v>
      </c>
      <c r="B126" s="25"/>
      <c r="C126" s="25"/>
      <c r="D126" s="25"/>
      <c r="E126" s="49"/>
      <c r="F126" s="56" t="s">
        <v>6</v>
      </c>
      <c r="G126" s="84" t="s">
        <v>70</v>
      </c>
      <c r="H126" s="126">
        <f>SUM(G124:G125,I124:I125,K124:K125)</f>
        <v>3</v>
      </c>
      <c r="I126" s="127"/>
      <c r="J126" s="85" t="s">
        <v>69</v>
      </c>
      <c r="K126" s="126">
        <f>SUM(H124:H125,J124:J125,L124:L125)</f>
        <v>15</v>
      </c>
      <c r="L126" s="127"/>
      <c r="M126" s="90">
        <f>SUM(M124:M125)</f>
        <v>18</v>
      </c>
    </row>
    <row r="127" spans="1:13" ht="15.75" thickTop="1" x14ac:dyDescent="0.25">
      <c r="A127" s="76" t="s">
        <v>53</v>
      </c>
      <c r="B127" s="24">
        <v>43629</v>
      </c>
      <c r="C127" s="23" t="s">
        <v>166</v>
      </c>
      <c r="D127" s="25" t="s">
        <v>167</v>
      </c>
      <c r="E127" s="49" t="s">
        <v>168</v>
      </c>
      <c r="F127" s="17">
        <v>10</v>
      </c>
      <c r="G127" s="53">
        <v>18</v>
      </c>
      <c r="H127" s="66">
        <v>15</v>
      </c>
      <c r="I127" s="19"/>
      <c r="J127" s="32"/>
      <c r="K127" s="53"/>
      <c r="L127" s="66"/>
      <c r="M127" s="91">
        <f>SUM(G127:L127)</f>
        <v>33</v>
      </c>
    </row>
    <row r="128" spans="1:13" ht="15.75" thickBot="1" x14ac:dyDescent="0.3">
      <c r="A128" s="76" t="s">
        <v>53</v>
      </c>
      <c r="B128" s="24">
        <v>43629</v>
      </c>
      <c r="C128" s="23" t="s">
        <v>166</v>
      </c>
      <c r="D128" s="25" t="s">
        <v>167</v>
      </c>
      <c r="E128" s="49" t="s">
        <v>168</v>
      </c>
      <c r="F128" s="17">
        <v>10</v>
      </c>
      <c r="G128" s="53">
        <v>16</v>
      </c>
      <c r="H128" s="66">
        <v>18</v>
      </c>
      <c r="I128" s="19"/>
      <c r="J128" s="32"/>
      <c r="K128" s="53"/>
      <c r="L128" s="66"/>
      <c r="M128" s="91">
        <f>SUM(G128:L128)</f>
        <v>34</v>
      </c>
    </row>
    <row r="129" spans="1:13" ht="16.5" thickTop="1" thickBot="1" x14ac:dyDescent="0.3">
      <c r="A129" s="19" t="s">
        <v>126</v>
      </c>
      <c r="B129" s="25"/>
      <c r="C129" s="25"/>
      <c r="D129" s="25"/>
      <c r="E129" s="49"/>
      <c r="F129" s="56" t="s">
        <v>6</v>
      </c>
      <c r="G129" s="84" t="s">
        <v>70</v>
      </c>
      <c r="H129" s="126">
        <f>SUM(G127:G128,I127:I128,K127:K128)</f>
        <v>34</v>
      </c>
      <c r="I129" s="127">
        <f>SUM(I127:I128)</f>
        <v>0</v>
      </c>
      <c r="J129" s="85" t="s">
        <v>69</v>
      </c>
      <c r="K129" s="126">
        <f>SUM(H127:H128,J127:J128,L127:L128)</f>
        <v>33</v>
      </c>
      <c r="L129" s="127">
        <f>SUM(L127:L128)</f>
        <v>0</v>
      </c>
      <c r="M129" s="90">
        <f>SUM(M127:M128)</f>
        <v>67</v>
      </c>
    </row>
    <row r="130" spans="1:13" ht="15.75" thickTop="1" x14ac:dyDescent="0.25">
      <c r="A130" s="36" t="s">
        <v>30</v>
      </c>
      <c r="B130" s="24">
        <v>43627</v>
      </c>
      <c r="C130" s="23" t="s">
        <v>169</v>
      </c>
      <c r="D130" s="25" t="s">
        <v>170</v>
      </c>
      <c r="E130" s="49" t="s">
        <v>162</v>
      </c>
      <c r="F130" s="17">
        <v>10</v>
      </c>
      <c r="G130" s="53">
        <v>13</v>
      </c>
      <c r="H130" s="66">
        <v>14</v>
      </c>
      <c r="I130" s="19"/>
      <c r="J130" s="32"/>
      <c r="K130" s="53"/>
      <c r="L130" s="66"/>
      <c r="M130" s="91">
        <f>SUM(G130:L130)</f>
        <v>27</v>
      </c>
    </row>
    <row r="131" spans="1:13" x14ac:dyDescent="0.25">
      <c r="A131" s="36" t="s">
        <v>30</v>
      </c>
      <c r="B131" s="24">
        <v>43627</v>
      </c>
      <c r="C131" s="23" t="s">
        <v>169</v>
      </c>
      <c r="D131" s="25" t="s">
        <v>170</v>
      </c>
      <c r="E131" s="49" t="s">
        <v>162</v>
      </c>
      <c r="F131" s="17">
        <v>10</v>
      </c>
      <c r="G131" s="53">
        <v>12</v>
      </c>
      <c r="H131" s="66">
        <v>15</v>
      </c>
      <c r="I131" s="19"/>
      <c r="J131" s="32"/>
      <c r="K131" s="53"/>
      <c r="L131" s="66"/>
      <c r="M131" s="91">
        <f>SUM(G131:L131)</f>
        <v>27</v>
      </c>
    </row>
    <row r="132" spans="1:13" x14ac:dyDescent="0.25">
      <c r="A132" s="36" t="s">
        <v>30</v>
      </c>
      <c r="B132" s="24">
        <v>43627</v>
      </c>
      <c r="C132" s="23" t="s">
        <v>169</v>
      </c>
      <c r="D132" s="25" t="s">
        <v>170</v>
      </c>
      <c r="E132" s="49" t="s">
        <v>162</v>
      </c>
      <c r="F132" s="17">
        <v>10</v>
      </c>
      <c r="G132" s="53">
        <v>12</v>
      </c>
      <c r="H132" s="66">
        <v>11</v>
      </c>
      <c r="I132" s="19"/>
      <c r="J132" s="32"/>
      <c r="K132" s="53"/>
      <c r="L132" s="66"/>
      <c r="M132" s="91">
        <f>SUM(G132:L132)</f>
        <v>23</v>
      </c>
    </row>
    <row r="133" spans="1:13" x14ac:dyDescent="0.25">
      <c r="A133" s="36" t="s">
        <v>30</v>
      </c>
      <c r="B133" s="24">
        <v>43627</v>
      </c>
      <c r="C133" s="23" t="s">
        <v>169</v>
      </c>
      <c r="D133" s="25" t="s">
        <v>170</v>
      </c>
      <c r="E133" s="49" t="s">
        <v>162</v>
      </c>
      <c r="F133" s="17">
        <v>10</v>
      </c>
      <c r="G133" s="53">
        <v>11</v>
      </c>
      <c r="H133" s="66">
        <v>14</v>
      </c>
      <c r="I133" s="19"/>
      <c r="J133" s="32"/>
      <c r="K133" s="53"/>
      <c r="L133" s="66"/>
      <c r="M133" s="91">
        <f>SUM(G133:L133)</f>
        <v>25</v>
      </c>
    </row>
    <row r="134" spans="1:13" ht="15.75" thickBot="1" x14ac:dyDescent="0.3">
      <c r="A134" s="36" t="s">
        <v>30</v>
      </c>
      <c r="B134" s="24">
        <v>43633</v>
      </c>
      <c r="C134" s="23" t="s">
        <v>158</v>
      </c>
      <c r="D134" s="25" t="s">
        <v>160</v>
      </c>
      <c r="E134" s="49" t="s">
        <v>113</v>
      </c>
      <c r="F134" s="17" t="s">
        <v>165</v>
      </c>
      <c r="G134" s="53"/>
      <c r="H134" s="66"/>
      <c r="I134" s="19"/>
      <c r="J134" s="32"/>
      <c r="K134" s="53">
        <v>1</v>
      </c>
      <c r="L134" s="66">
        <v>11</v>
      </c>
      <c r="M134" s="91">
        <f>SUM(G134:L134)</f>
        <v>12</v>
      </c>
    </row>
    <row r="135" spans="1:13" ht="16.5" thickTop="1" thickBot="1" x14ac:dyDescent="0.3">
      <c r="A135" s="19"/>
      <c r="B135" s="25"/>
      <c r="C135" s="25"/>
      <c r="D135" s="25"/>
      <c r="E135" s="49"/>
      <c r="F135" s="56" t="s">
        <v>6</v>
      </c>
      <c r="G135" s="84" t="s">
        <v>70</v>
      </c>
      <c r="H135" s="126">
        <f>SUM(G130:G134,I130:I134,K130:K134)</f>
        <v>49</v>
      </c>
      <c r="I135" s="127">
        <f>SUM(I130:I134)</f>
        <v>0</v>
      </c>
      <c r="J135" s="85" t="s">
        <v>69</v>
      </c>
      <c r="K135" s="126">
        <f>SUM(H130:H134,J130:J134,L130:L134)</f>
        <v>65</v>
      </c>
      <c r="L135" s="127">
        <f>SUM(L130:L134)</f>
        <v>11</v>
      </c>
      <c r="M135" s="90">
        <f>SUM(M130:M134)</f>
        <v>114</v>
      </c>
    </row>
    <row r="136" spans="1:13" ht="15.75" thickTop="1" x14ac:dyDescent="0.25">
      <c r="A136" s="36" t="s">
        <v>54</v>
      </c>
      <c r="B136" s="24">
        <v>43634</v>
      </c>
      <c r="C136" s="23" t="s">
        <v>158</v>
      </c>
      <c r="D136" s="25" t="s">
        <v>160</v>
      </c>
      <c r="E136" s="49" t="s">
        <v>113</v>
      </c>
      <c r="F136" s="17" t="s">
        <v>165</v>
      </c>
      <c r="G136" s="53"/>
      <c r="H136" s="66"/>
      <c r="I136" s="19"/>
      <c r="J136" s="32"/>
      <c r="K136" s="53">
        <v>1</v>
      </c>
      <c r="L136" s="66">
        <v>11</v>
      </c>
      <c r="M136" s="91">
        <f t="shared" ref="M136:M142" si="8">SUM(G136:L136)</f>
        <v>12</v>
      </c>
    </row>
    <row r="137" spans="1:13" x14ac:dyDescent="0.25">
      <c r="A137" s="36" t="s">
        <v>54</v>
      </c>
      <c r="B137" s="24">
        <v>43640</v>
      </c>
      <c r="C137" s="23" t="s">
        <v>172</v>
      </c>
      <c r="D137" s="25" t="s">
        <v>171</v>
      </c>
      <c r="E137" s="49" t="s">
        <v>168</v>
      </c>
      <c r="F137" s="17">
        <v>14</v>
      </c>
      <c r="G137" s="53"/>
      <c r="H137" s="66"/>
      <c r="I137" s="19">
        <v>9</v>
      </c>
      <c r="J137" s="32">
        <v>13</v>
      </c>
      <c r="K137" s="53"/>
      <c r="L137" s="66"/>
      <c r="M137" s="91">
        <f t="shared" si="8"/>
        <v>22</v>
      </c>
    </row>
    <row r="138" spans="1:13" x14ac:dyDescent="0.25">
      <c r="A138" s="36" t="s">
        <v>54</v>
      </c>
      <c r="B138" s="24">
        <v>43640</v>
      </c>
      <c r="C138" s="23" t="s">
        <v>172</v>
      </c>
      <c r="D138" s="25" t="s">
        <v>171</v>
      </c>
      <c r="E138" s="49" t="s">
        <v>168</v>
      </c>
      <c r="F138" s="17">
        <v>13</v>
      </c>
      <c r="G138" s="53"/>
      <c r="H138" s="66"/>
      <c r="I138" s="19">
        <v>6</v>
      </c>
      <c r="J138" s="32">
        <v>9</v>
      </c>
      <c r="K138" s="53"/>
      <c r="L138" s="66"/>
      <c r="M138" s="91">
        <f t="shared" si="8"/>
        <v>15</v>
      </c>
    </row>
    <row r="139" spans="1:13" x14ac:dyDescent="0.25">
      <c r="A139" s="36" t="s">
        <v>54</v>
      </c>
      <c r="B139" s="24">
        <v>43640</v>
      </c>
      <c r="C139" s="23" t="s">
        <v>172</v>
      </c>
      <c r="D139" s="25" t="s">
        <v>171</v>
      </c>
      <c r="E139" s="49" t="s">
        <v>168</v>
      </c>
      <c r="F139" s="17">
        <v>14</v>
      </c>
      <c r="G139" s="53"/>
      <c r="H139" s="66"/>
      <c r="I139" s="19">
        <v>3</v>
      </c>
      <c r="J139" s="32">
        <v>12</v>
      </c>
      <c r="K139" s="53"/>
      <c r="L139" s="66"/>
      <c r="M139" s="91">
        <f t="shared" si="8"/>
        <v>15</v>
      </c>
    </row>
    <row r="140" spans="1:13" x14ac:dyDescent="0.25">
      <c r="A140" s="36" t="s">
        <v>54</v>
      </c>
      <c r="B140" s="24">
        <v>43640</v>
      </c>
      <c r="C140" s="23" t="s">
        <v>172</v>
      </c>
      <c r="D140" s="25" t="s">
        <v>171</v>
      </c>
      <c r="E140" s="49" t="s">
        <v>168</v>
      </c>
      <c r="F140" s="17">
        <v>12</v>
      </c>
      <c r="G140" s="80"/>
      <c r="H140" s="81"/>
      <c r="I140" s="82">
        <v>8</v>
      </c>
      <c r="J140" s="83">
        <v>6</v>
      </c>
      <c r="K140" s="80"/>
      <c r="L140" s="81"/>
      <c r="M140" s="91">
        <f t="shared" si="8"/>
        <v>14</v>
      </c>
    </row>
    <row r="141" spans="1:13" x14ac:dyDescent="0.25">
      <c r="A141" s="36" t="s">
        <v>54</v>
      </c>
      <c r="B141" s="24">
        <v>43640</v>
      </c>
      <c r="C141" s="23" t="s">
        <v>172</v>
      </c>
      <c r="D141" s="25" t="s">
        <v>171</v>
      </c>
      <c r="E141" s="49" t="s">
        <v>168</v>
      </c>
      <c r="F141" s="17">
        <v>12</v>
      </c>
      <c r="G141" s="53"/>
      <c r="H141" s="66"/>
      <c r="I141" s="19">
        <v>16</v>
      </c>
      <c r="J141" s="32">
        <v>15</v>
      </c>
      <c r="K141" s="53"/>
      <c r="L141" s="66"/>
      <c r="M141" s="91">
        <f t="shared" si="8"/>
        <v>31</v>
      </c>
    </row>
    <row r="142" spans="1:13" ht="15.75" thickBot="1" x14ac:dyDescent="0.3">
      <c r="A142" s="36"/>
      <c r="B142" s="24"/>
      <c r="C142" s="23"/>
      <c r="D142" s="25"/>
      <c r="E142" s="49"/>
      <c r="F142" s="17" t="s">
        <v>184</v>
      </c>
      <c r="G142" s="53">
        <v>13</v>
      </c>
      <c r="H142" s="66">
        <v>26</v>
      </c>
      <c r="I142" s="19"/>
      <c r="J142" s="32"/>
      <c r="K142" s="53">
        <v>3</v>
      </c>
      <c r="L142" s="66">
        <v>22</v>
      </c>
      <c r="M142" s="91">
        <f t="shared" si="8"/>
        <v>64</v>
      </c>
    </row>
    <row r="143" spans="1:13" ht="16.5" thickTop="1" thickBot="1" x14ac:dyDescent="0.3">
      <c r="A143" s="19" t="s">
        <v>126</v>
      </c>
      <c r="B143" s="25"/>
      <c r="C143" s="25"/>
      <c r="D143" s="25"/>
      <c r="E143" s="49"/>
      <c r="F143" s="56" t="s">
        <v>6</v>
      </c>
      <c r="G143" s="84" t="s">
        <v>70</v>
      </c>
      <c r="H143" s="126">
        <f>SUM(G136:G142,I136:I142,K136:K142)</f>
        <v>59</v>
      </c>
      <c r="I143" s="127"/>
      <c r="J143" s="85" t="s">
        <v>69</v>
      </c>
      <c r="K143" s="126">
        <f>SUM(H136:H142,J136:J142,L136:L142)</f>
        <v>114</v>
      </c>
      <c r="L143" s="127"/>
      <c r="M143" s="90">
        <f>SUM(M136:M142)</f>
        <v>173</v>
      </c>
    </row>
    <row r="144" spans="1:13" ht="16.5" thickTop="1" thickBot="1" x14ac:dyDescent="0.3">
      <c r="A144" s="36" t="s">
        <v>55</v>
      </c>
      <c r="B144" s="24"/>
      <c r="C144" s="23"/>
      <c r="D144" s="25"/>
      <c r="E144" s="49"/>
      <c r="F144" s="17"/>
      <c r="G144" s="52"/>
      <c r="H144" s="65"/>
      <c r="I144" s="61"/>
      <c r="J144" s="37"/>
      <c r="K144" s="52"/>
      <c r="L144" s="65"/>
      <c r="M144" s="91">
        <f>SUM(G144:L144)</f>
        <v>0</v>
      </c>
    </row>
    <row r="145" spans="1:13" ht="16.5" thickTop="1" thickBot="1" x14ac:dyDescent="0.3">
      <c r="A145" s="19" t="s">
        <v>126</v>
      </c>
      <c r="B145" s="25"/>
      <c r="C145" s="25"/>
      <c r="D145" s="25"/>
      <c r="E145" s="49"/>
      <c r="F145" s="56" t="s">
        <v>6</v>
      </c>
      <c r="G145" s="84" t="s">
        <v>70</v>
      </c>
      <c r="H145" s="126">
        <f>SUM(G144:G144,I144:I144,K144:K144)</f>
        <v>0</v>
      </c>
      <c r="I145" s="127">
        <f>SUM(I144:I144)</f>
        <v>0</v>
      </c>
      <c r="J145" s="85" t="s">
        <v>69</v>
      </c>
      <c r="K145" s="126">
        <f>SUM(H144:H144,J144:J144,L144:L144)</f>
        <v>0</v>
      </c>
      <c r="L145" s="127">
        <f>SUM(L144:L144)</f>
        <v>0</v>
      </c>
      <c r="M145" s="90">
        <f>SUM(M144:M144)</f>
        <v>0</v>
      </c>
    </row>
    <row r="146" spans="1:13" ht="15.75" thickTop="1" x14ac:dyDescent="0.25">
      <c r="A146" s="36" t="s">
        <v>21</v>
      </c>
      <c r="B146" s="24">
        <v>43622</v>
      </c>
      <c r="C146" s="23" t="s">
        <v>75</v>
      </c>
      <c r="D146" s="25" t="s">
        <v>173</v>
      </c>
      <c r="E146" s="49" t="s">
        <v>132</v>
      </c>
      <c r="F146" s="17" t="s">
        <v>175</v>
      </c>
      <c r="G146" s="53">
        <v>7</v>
      </c>
      <c r="H146" s="66">
        <v>21</v>
      </c>
      <c r="I146" s="19"/>
      <c r="J146" s="32"/>
      <c r="K146" s="53">
        <v>4</v>
      </c>
      <c r="L146" s="66">
        <v>17</v>
      </c>
      <c r="M146" s="91">
        <f t="shared" ref="M146:M157" si="9">SUM(G146:L146)</f>
        <v>49</v>
      </c>
    </row>
    <row r="147" spans="1:13" x14ac:dyDescent="0.25">
      <c r="A147" s="36" t="s">
        <v>21</v>
      </c>
      <c r="B147" s="24">
        <v>43623</v>
      </c>
      <c r="C147" s="23" t="s">
        <v>75</v>
      </c>
      <c r="D147" s="25" t="s">
        <v>174</v>
      </c>
      <c r="E147" s="49" t="s">
        <v>162</v>
      </c>
      <c r="F147" s="17" t="s">
        <v>176</v>
      </c>
      <c r="G147" s="53"/>
      <c r="H147" s="66"/>
      <c r="I147" s="19"/>
      <c r="J147" s="32"/>
      <c r="K147" s="53">
        <v>11</v>
      </c>
      <c r="L147" s="66">
        <v>79</v>
      </c>
      <c r="M147" s="91">
        <f t="shared" si="9"/>
        <v>90</v>
      </c>
    </row>
    <row r="148" spans="1:13" x14ac:dyDescent="0.25">
      <c r="A148" s="36" t="s">
        <v>21</v>
      </c>
      <c r="B148" s="24">
        <v>43627</v>
      </c>
      <c r="C148" s="23" t="s">
        <v>75</v>
      </c>
      <c r="D148" s="25" t="s">
        <v>170</v>
      </c>
      <c r="E148" s="49" t="s">
        <v>162</v>
      </c>
      <c r="F148" s="17">
        <v>6</v>
      </c>
      <c r="G148" s="53">
        <v>11</v>
      </c>
      <c r="H148" s="66">
        <v>16</v>
      </c>
      <c r="I148" s="19"/>
      <c r="J148" s="32"/>
      <c r="K148" s="53"/>
      <c r="L148" s="66"/>
      <c r="M148" s="91">
        <f t="shared" si="9"/>
        <v>27</v>
      </c>
    </row>
    <row r="149" spans="1:13" x14ac:dyDescent="0.25">
      <c r="A149" s="36" t="s">
        <v>21</v>
      </c>
      <c r="B149" s="24">
        <v>43627</v>
      </c>
      <c r="C149" s="23" t="s">
        <v>75</v>
      </c>
      <c r="D149" s="25" t="s">
        <v>170</v>
      </c>
      <c r="E149" s="49" t="s">
        <v>162</v>
      </c>
      <c r="F149" s="17"/>
      <c r="G149" s="53">
        <v>12</v>
      </c>
      <c r="H149" s="66">
        <v>15</v>
      </c>
      <c r="I149" s="19"/>
      <c r="J149" s="32"/>
      <c r="K149" s="53"/>
      <c r="L149" s="66"/>
      <c r="M149" s="91">
        <f t="shared" si="9"/>
        <v>27</v>
      </c>
    </row>
    <row r="150" spans="1:13" x14ac:dyDescent="0.25">
      <c r="A150" s="36" t="s">
        <v>21</v>
      </c>
      <c r="B150" s="24">
        <v>43627</v>
      </c>
      <c r="C150" s="23" t="s">
        <v>75</v>
      </c>
      <c r="D150" s="25" t="s">
        <v>170</v>
      </c>
      <c r="E150" s="49" t="s">
        <v>162</v>
      </c>
      <c r="F150" s="17">
        <v>7</v>
      </c>
      <c r="G150" s="53">
        <v>14</v>
      </c>
      <c r="H150" s="66">
        <v>12</v>
      </c>
      <c r="I150" s="19"/>
      <c r="J150" s="32"/>
      <c r="K150" s="53"/>
      <c r="L150" s="66"/>
      <c r="M150" s="91">
        <f t="shared" si="9"/>
        <v>26</v>
      </c>
    </row>
    <row r="151" spans="1:13" x14ac:dyDescent="0.25">
      <c r="A151" s="36" t="s">
        <v>21</v>
      </c>
      <c r="B151" s="24">
        <v>43627</v>
      </c>
      <c r="C151" s="23" t="s">
        <v>75</v>
      </c>
      <c r="D151" s="25" t="s">
        <v>170</v>
      </c>
      <c r="E151" s="49" t="s">
        <v>162</v>
      </c>
      <c r="F151" s="17">
        <v>8</v>
      </c>
      <c r="G151" s="53">
        <v>16</v>
      </c>
      <c r="H151" s="66">
        <v>13</v>
      </c>
      <c r="I151" s="19"/>
      <c r="J151" s="32"/>
      <c r="K151" s="53"/>
      <c r="L151" s="66"/>
      <c r="M151" s="91">
        <f t="shared" si="9"/>
        <v>29</v>
      </c>
    </row>
    <row r="152" spans="1:13" x14ac:dyDescent="0.25">
      <c r="A152" s="36" t="s">
        <v>21</v>
      </c>
      <c r="B152" s="24">
        <v>43627</v>
      </c>
      <c r="C152" s="23" t="s">
        <v>75</v>
      </c>
      <c r="D152" s="25" t="s">
        <v>170</v>
      </c>
      <c r="E152" s="49" t="s">
        <v>162</v>
      </c>
      <c r="F152" s="17">
        <v>9</v>
      </c>
      <c r="G152" s="53">
        <v>12</v>
      </c>
      <c r="H152" s="66">
        <v>18</v>
      </c>
      <c r="I152" s="19"/>
      <c r="J152" s="32"/>
      <c r="K152" s="53"/>
      <c r="L152" s="66"/>
      <c r="M152" s="91">
        <f t="shared" si="9"/>
        <v>30</v>
      </c>
    </row>
    <row r="153" spans="1:13" x14ac:dyDescent="0.25">
      <c r="A153" s="36" t="s">
        <v>21</v>
      </c>
      <c r="B153" s="24">
        <v>43627</v>
      </c>
      <c r="C153" s="23" t="s">
        <v>75</v>
      </c>
      <c r="D153" s="25" t="s">
        <v>170</v>
      </c>
      <c r="E153" s="49" t="s">
        <v>162</v>
      </c>
      <c r="F153" s="17">
        <v>10</v>
      </c>
      <c r="G153" s="53">
        <v>14</v>
      </c>
      <c r="H153" s="66">
        <v>10</v>
      </c>
      <c r="I153" s="19"/>
      <c r="J153" s="32"/>
      <c r="K153" s="53"/>
      <c r="L153" s="66"/>
      <c r="M153" s="91">
        <f t="shared" si="9"/>
        <v>24</v>
      </c>
    </row>
    <row r="154" spans="1:13" x14ac:dyDescent="0.25">
      <c r="A154" s="36" t="s">
        <v>21</v>
      </c>
      <c r="B154" s="24">
        <v>43627</v>
      </c>
      <c r="C154" s="23" t="s">
        <v>75</v>
      </c>
      <c r="D154" s="25" t="s">
        <v>170</v>
      </c>
      <c r="E154" s="49" t="s">
        <v>162</v>
      </c>
      <c r="F154" s="17">
        <v>9</v>
      </c>
      <c r="G154" s="53">
        <v>8</v>
      </c>
      <c r="H154" s="66">
        <v>18</v>
      </c>
      <c r="I154" s="19"/>
      <c r="J154" s="32"/>
      <c r="K154" s="53"/>
      <c r="L154" s="66"/>
      <c r="M154" s="91">
        <f t="shared" si="9"/>
        <v>26</v>
      </c>
    </row>
    <row r="155" spans="1:13" x14ac:dyDescent="0.25">
      <c r="A155" s="36" t="s">
        <v>21</v>
      </c>
      <c r="B155" s="24">
        <v>43627</v>
      </c>
      <c r="C155" s="23" t="s">
        <v>75</v>
      </c>
      <c r="D155" s="25" t="s">
        <v>170</v>
      </c>
      <c r="E155" s="49" t="s">
        <v>162</v>
      </c>
      <c r="F155" s="17">
        <v>10</v>
      </c>
      <c r="G155" s="53">
        <v>13</v>
      </c>
      <c r="H155" s="66">
        <v>14</v>
      </c>
      <c r="I155" s="19"/>
      <c r="J155" s="32"/>
      <c r="K155" s="53"/>
      <c r="L155" s="66"/>
      <c r="M155" s="91">
        <f t="shared" si="9"/>
        <v>27</v>
      </c>
    </row>
    <row r="156" spans="1:13" x14ac:dyDescent="0.25">
      <c r="A156" s="36" t="s">
        <v>21</v>
      </c>
      <c r="B156" s="24">
        <v>43633</v>
      </c>
      <c r="C156" s="115" t="s">
        <v>158</v>
      </c>
      <c r="D156" s="25" t="s">
        <v>160</v>
      </c>
      <c r="E156" s="49" t="s">
        <v>113</v>
      </c>
      <c r="F156" s="17" t="s">
        <v>165</v>
      </c>
      <c r="G156" s="53">
        <v>1</v>
      </c>
      <c r="H156" s="66">
        <v>11</v>
      </c>
      <c r="I156" s="19"/>
      <c r="J156" s="32"/>
      <c r="K156" s="53"/>
      <c r="L156" s="66"/>
      <c r="M156" s="91">
        <f t="shared" si="9"/>
        <v>12</v>
      </c>
    </row>
    <row r="157" spans="1:13" ht="15.75" thickBot="1" x14ac:dyDescent="0.3">
      <c r="A157" s="36" t="s">
        <v>21</v>
      </c>
      <c r="B157" s="24">
        <v>43628</v>
      </c>
      <c r="C157" s="23" t="s">
        <v>75</v>
      </c>
      <c r="D157" s="25" t="s">
        <v>177</v>
      </c>
      <c r="E157" s="49" t="s">
        <v>37</v>
      </c>
      <c r="F157" s="17" t="s">
        <v>178</v>
      </c>
      <c r="G157" s="53">
        <v>8</v>
      </c>
      <c r="H157" s="66">
        <v>20</v>
      </c>
      <c r="I157" s="19"/>
      <c r="J157" s="32"/>
      <c r="K157" s="53"/>
      <c r="L157" s="66">
        <v>16</v>
      </c>
      <c r="M157" s="91">
        <f t="shared" si="9"/>
        <v>44</v>
      </c>
    </row>
    <row r="158" spans="1:13" ht="16.5" thickTop="1" thickBot="1" x14ac:dyDescent="0.3">
      <c r="A158" s="19" t="s">
        <v>126</v>
      </c>
      <c r="B158" s="25"/>
      <c r="C158" s="25"/>
      <c r="D158" s="25"/>
      <c r="E158" s="49"/>
      <c r="F158" s="56" t="s">
        <v>6</v>
      </c>
      <c r="G158" s="84" t="s">
        <v>70</v>
      </c>
      <c r="H158" s="126">
        <f>SUM(G146:G157,I146:I157,K146:K157)</f>
        <v>131</v>
      </c>
      <c r="I158" s="127">
        <f>SUM(I146:I157)</f>
        <v>0</v>
      </c>
      <c r="J158" s="85" t="s">
        <v>69</v>
      </c>
      <c r="K158" s="126">
        <f>SUM(H146:H157,J146:J157,L146:L157)</f>
        <v>280</v>
      </c>
      <c r="L158" s="127">
        <f>SUM(L146:L157)</f>
        <v>112</v>
      </c>
      <c r="M158" s="90">
        <f>SUM(M146:M157)</f>
        <v>411</v>
      </c>
    </row>
    <row r="159" spans="1:13" ht="15.75" thickTop="1" x14ac:dyDescent="0.25">
      <c r="A159" s="36" t="s">
        <v>19</v>
      </c>
      <c r="B159" s="23">
        <v>43628</v>
      </c>
      <c r="C159" s="25" t="s">
        <v>179</v>
      </c>
      <c r="D159" s="25" t="s">
        <v>180</v>
      </c>
      <c r="E159" s="49" t="s">
        <v>37</v>
      </c>
      <c r="F159" s="17" t="s">
        <v>181</v>
      </c>
      <c r="G159" s="53"/>
      <c r="H159" s="66"/>
      <c r="I159" s="19"/>
      <c r="J159" s="32"/>
      <c r="K159" s="53"/>
      <c r="L159" s="66">
        <v>16</v>
      </c>
      <c r="M159" s="91">
        <f>SUM(G159:L159)</f>
        <v>16</v>
      </c>
    </row>
    <row r="160" spans="1:13" x14ac:dyDescent="0.25">
      <c r="A160" s="36" t="s">
        <v>19</v>
      </c>
      <c r="B160" s="23">
        <v>43628</v>
      </c>
      <c r="C160" s="25" t="s">
        <v>179</v>
      </c>
      <c r="D160" s="25" t="s">
        <v>180</v>
      </c>
      <c r="E160" s="49" t="s">
        <v>37</v>
      </c>
      <c r="F160" s="114" t="s">
        <v>163</v>
      </c>
      <c r="G160" s="53">
        <v>7</v>
      </c>
      <c r="H160" s="66">
        <v>21</v>
      </c>
      <c r="I160" s="19"/>
      <c r="J160" s="32"/>
      <c r="K160" s="53"/>
      <c r="L160" s="66"/>
      <c r="M160" s="91">
        <f>SUM(G160:L160)</f>
        <v>28</v>
      </c>
    </row>
    <row r="161" spans="1:13" ht="15.75" thickBot="1" x14ac:dyDescent="0.3">
      <c r="A161" s="36" t="s">
        <v>19</v>
      </c>
      <c r="B161" s="24">
        <v>43631</v>
      </c>
      <c r="C161" s="23" t="s">
        <v>182</v>
      </c>
      <c r="D161" s="25" t="s">
        <v>156</v>
      </c>
      <c r="E161" s="49" t="s">
        <v>48</v>
      </c>
      <c r="F161" s="17" t="s">
        <v>183</v>
      </c>
      <c r="G161" s="53">
        <v>1</v>
      </c>
      <c r="H161" s="66"/>
      <c r="I161" s="19"/>
      <c r="J161" s="32">
        <v>3</v>
      </c>
      <c r="K161" s="53">
        <v>3</v>
      </c>
      <c r="L161" s="66">
        <v>11</v>
      </c>
      <c r="M161" s="91">
        <f>SUM(G161:L161)</f>
        <v>18</v>
      </c>
    </row>
    <row r="162" spans="1:13" ht="16.5" thickTop="1" thickBot="1" x14ac:dyDescent="0.3">
      <c r="A162" s="112" t="s">
        <v>126</v>
      </c>
      <c r="D162" s="22"/>
      <c r="E162" s="148" t="s">
        <v>6</v>
      </c>
      <c r="F162" s="149"/>
      <c r="G162" s="85" t="s">
        <v>70</v>
      </c>
      <c r="H162" s="126">
        <f>SUM(G159:G161,I159:I161,K159:K161)</f>
        <v>11</v>
      </c>
      <c r="I162" s="127"/>
      <c r="J162" s="85" t="s">
        <v>69</v>
      </c>
      <c r="K162" s="126">
        <f>SUM(H159:H161,J159:J161,L159:L161)</f>
        <v>51</v>
      </c>
      <c r="L162" s="127"/>
      <c r="M162" s="92">
        <f>SUM(M159:M161)</f>
        <v>62</v>
      </c>
    </row>
    <row r="163" spans="1:13" ht="16.5" thickTop="1" thickBot="1" x14ac:dyDescent="0.3">
      <c r="A163" s="112" t="s">
        <v>126</v>
      </c>
      <c r="D163" s="22"/>
      <c r="E163" s="128" t="s">
        <v>52</v>
      </c>
      <c r="F163" s="129"/>
      <c r="G163" s="79">
        <f t="shared" ref="G163:L163" si="10">SUM(G114:G120,G122:G122,G124:G125,G127:G128,G130:G134,G136:G142,G144:G144,G146:G157,G159:G161)</f>
        <v>303</v>
      </c>
      <c r="H163" s="79">
        <f t="shared" si="10"/>
        <v>378</v>
      </c>
      <c r="I163" s="79">
        <f t="shared" si="10"/>
        <v>42</v>
      </c>
      <c r="J163" s="79">
        <f t="shared" si="10"/>
        <v>61</v>
      </c>
      <c r="K163" s="79">
        <f t="shared" si="10"/>
        <v>56</v>
      </c>
      <c r="L163" s="79">
        <f t="shared" si="10"/>
        <v>254</v>
      </c>
      <c r="M163" s="93">
        <f>SUM(M114,M121,M123,M126,M129,M135,M143,M145,M158,M162)</f>
        <v>1094</v>
      </c>
    </row>
    <row r="164" spans="1:13" ht="16.5" thickTop="1" thickBot="1" x14ac:dyDescent="0.3">
      <c r="F164" s="6"/>
      <c r="G164" s="6"/>
      <c r="H164" s="6"/>
      <c r="I164" s="6"/>
      <c r="J164" s="6"/>
      <c r="K164" s="6"/>
    </row>
    <row r="165" spans="1:13" ht="16.5" thickTop="1" thickBot="1" x14ac:dyDescent="0.3">
      <c r="A165" s="113" t="s">
        <v>126</v>
      </c>
      <c r="E165" s="22"/>
      <c r="F165" s="130" t="s">
        <v>10</v>
      </c>
      <c r="G165" s="131"/>
      <c r="H165" s="131"/>
      <c r="I165" s="131"/>
      <c r="J165" s="131"/>
      <c r="K165" s="132"/>
      <c r="L165" s="40"/>
      <c r="M165" s="42">
        <f>SUM(G163,I163,K163)</f>
        <v>401</v>
      </c>
    </row>
    <row r="166" spans="1:13" ht="16.5" thickTop="1" thickBot="1" x14ac:dyDescent="0.3">
      <c r="A166" s="113" t="s">
        <v>126</v>
      </c>
      <c r="E166" s="22"/>
      <c r="F166" s="145" t="s">
        <v>11</v>
      </c>
      <c r="G166" s="146"/>
      <c r="H166" s="146"/>
      <c r="I166" s="146"/>
      <c r="J166" s="146"/>
      <c r="K166" s="147"/>
      <c r="L166" s="41"/>
      <c r="M166" s="43">
        <f>SUM(H163,J163,L163)</f>
        <v>693</v>
      </c>
    </row>
    <row r="167" spans="1:13" ht="15.75" thickTop="1" x14ac:dyDescent="0.25"/>
  </sheetData>
  <autoFilter ref="A5:A104" xr:uid="{7AB3E633-FE69-4548-9E1C-D22D010ACD35}"/>
  <mergeCells count="108">
    <mergeCell ref="E163:F163"/>
    <mergeCell ref="F165:K165"/>
    <mergeCell ref="F166:K166"/>
    <mergeCell ref="H158:I158"/>
    <mergeCell ref="K158:L158"/>
    <mergeCell ref="E162:F162"/>
    <mergeCell ref="H162:I162"/>
    <mergeCell ref="K162:L162"/>
    <mergeCell ref="H135:I135"/>
    <mergeCell ref="K135:L135"/>
    <mergeCell ref="H143:I143"/>
    <mergeCell ref="K143:L143"/>
    <mergeCell ref="H145:I145"/>
    <mergeCell ref="K145:L145"/>
    <mergeCell ref="H123:I123"/>
    <mergeCell ref="K123:L123"/>
    <mergeCell ref="H126:I126"/>
    <mergeCell ref="K126:L126"/>
    <mergeCell ref="H129:I129"/>
    <mergeCell ref="K129:L129"/>
    <mergeCell ref="I112:J112"/>
    <mergeCell ref="K112:L112"/>
    <mergeCell ref="M112:M113"/>
    <mergeCell ref="H121:I121"/>
    <mergeCell ref="K121:L121"/>
    <mergeCell ref="A108:G108"/>
    <mergeCell ref="A109:G109"/>
    <mergeCell ref="A110:G110"/>
    <mergeCell ref="A111:G111"/>
    <mergeCell ref="A112:A113"/>
    <mergeCell ref="B112:B113"/>
    <mergeCell ref="C112:C113"/>
    <mergeCell ref="D112:D113"/>
    <mergeCell ref="E112:E113"/>
    <mergeCell ref="F112:F113"/>
    <mergeCell ref="G112:H112"/>
    <mergeCell ref="K14:L14"/>
    <mergeCell ref="H14:I14"/>
    <mergeCell ref="F55:K55"/>
    <mergeCell ref="F56:K56"/>
    <mergeCell ref="H50:I50"/>
    <mergeCell ref="K50:L50"/>
    <mergeCell ref="E52:F52"/>
    <mergeCell ref="H52:I52"/>
    <mergeCell ref="K52:L52"/>
    <mergeCell ref="E53:F53"/>
    <mergeCell ref="H29:I29"/>
    <mergeCell ref="K29:L29"/>
    <mergeCell ref="H39:I39"/>
    <mergeCell ref="K39:L39"/>
    <mergeCell ref="H43:I43"/>
    <mergeCell ref="K43:L43"/>
    <mergeCell ref="H16:I16"/>
    <mergeCell ref="K16:L16"/>
    <mergeCell ref="H21:I21"/>
    <mergeCell ref="K21:L21"/>
    <mergeCell ref="H24:I24"/>
    <mergeCell ref="K24:L24"/>
    <mergeCell ref="G5:H5"/>
    <mergeCell ref="I5:J5"/>
    <mergeCell ref="K5:L5"/>
    <mergeCell ref="M5:M6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57:G57"/>
    <mergeCell ref="A58:G58"/>
    <mergeCell ref="A59:G59"/>
    <mergeCell ref="A60:G60"/>
    <mergeCell ref="A61:A62"/>
    <mergeCell ref="B61:B62"/>
    <mergeCell ref="C61:C62"/>
    <mergeCell ref="D61:D62"/>
    <mergeCell ref="E61:E62"/>
    <mergeCell ref="F61:F62"/>
    <mergeCell ref="G61:H61"/>
    <mergeCell ref="I61:J61"/>
    <mergeCell ref="K61:L61"/>
    <mergeCell ref="M61:M62"/>
    <mergeCell ref="H70:I70"/>
    <mergeCell ref="K70:L70"/>
    <mergeCell ref="H72:I72"/>
    <mergeCell ref="K72:L72"/>
    <mergeCell ref="H77:I77"/>
    <mergeCell ref="K77:L77"/>
    <mergeCell ref="F106:K106"/>
    <mergeCell ref="F107:K107"/>
    <mergeCell ref="H101:I101"/>
    <mergeCell ref="K101:L101"/>
    <mergeCell ref="E103:F103"/>
    <mergeCell ref="H103:I103"/>
    <mergeCell ref="K103:L103"/>
    <mergeCell ref="H82:I82"/>
    <mergeCell ref="K82:L82"/>
    <mergeCell ref="H87:I87"/>
    <mergeCell ref="K87:L87"/>
    <mergeCell ref="H94:I94"/>
    <mergeCell ref="K94:L94"/>
    <mergeCell ref="H98:I98"/>
    <mergeCell ref="K98:L98"/>
    <mergeCell ref="E104:F104"/>
  </mergeCells>
  <phoneticPr fontId="18" type="noConversion"/>
  <hyperlinks>
    <hyperlink ref="G5" r:id="rId1" display="NIÑ@S" xr:uid="{6EFF7097-1D7B-4BD4-8B51-C29912E0051C}"/>
    <hyperlink ref="G61" r:id="rId2" display="NIÑ@S" xr:uid="{7D60B927-86D1-4727-AEF4-8B3D29C178D5}"/>
    <hyperlink ref="G112" r:id="rId3" display="NIÑ@S" xr:uid="{FFEC4CF7-B586-4443-8C6E-47BA8C913630}"/>
  </hyperlinks>
  <pageMargins left="0.7" right="0.7" top="0.75" bottom="0.75" header="0.3" footer="0.3"/>
  <pageSetup scale="65" fitToHeight="3" orientation="portrait" r:id="rId4"/>
  <rowBreaks count="2" manualBreakCount="2">
    <brk id="56" max="12" man="1"/>
    <brk id="107" max="12" man="1"/>
  </rowBreaks>
  <colBreaks count="1" manualBreakCount="1">
    <brk id="13" max="165" man="1"/>
  </colBreak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E714-8A11-4D9C-9D28-1021BA485C3D}">
  <dimension ref="A1:Q100"/>
  <sheetViews>
    <sheetView tabSelected="1" topLeftCell="B12" zoomScale="90" zoomScaleNormal="90" zoomScaleSheetLayoutView="30" workbookViewId="0">
      <selection activeCell="M98" sqref="M98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7" width="5.42578125" customWidth="1"/>
    <col min="8" max="8" width="5.28515625" customWidth="1"/>
    <col min="9" max="9" width="4.85546875" customWidth="1"/>
    <col min="10" max="10" width="5.7109375" customWidth="1"/>
    <col min="11" max="11" width="3.7109375" customWidth="1"/>
    <col min="12" max="12" width="5.28515625" customWidth="1"/>
    <col min="13" max="13" width="6.7109375" customWidth="1"/>
    <col min="14" max="14" width="2.5703125" customWidth="1"/>
    <col min="16" max="16" width="20.140625" customWidth="1"/>
  </cols>
  <sheetData>
    <row r="1" spans="1:15" ht="22.5" customHeight="1" x14ac:dyDescent="0.35">
      <c r="A1" s="138" t="s">
        <v>0</v>
      </c>
      <c r="B1" s="138"/>
      <c r="C1" s="138"/>
      <c r="D1" s="138"/>
      <c r="E1" s="138"/>
      <c r="F1" s="138"/>
      <c r="G1" s="138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40" t="s">
        <v>56</v>
      </c>
      <c r="B3" s="140"/>
      <c r="C3" s="140"/>
      <c r="D3" s="140"/>
      <c r="E3" s="140"/>
      <c r="F3" s="140"/>
      <c r="G3" s="140"/>
      <c r="L3" s="16"/>
      <c r="M3" s="16"/>
      <c r="N3" s="13"/>
      <c r="O3" s="14"/>
    </row>
    <row r="4" spans="1:15" s="15" customFormat="1" ht="15.75" customHeight="1" thickBot="1" x14ac:dyDescent="0.3">
      <c r="A4" s="140" t="s">
        <v>195</v>
      </c>
      <c r="B4" s="140"/>
      <c r="C4" s="140"/>
      <c r="D4" s="140"/>
      <c r="E4" s="140"/>
      <c r="F4" s="140"/>
      <c r="G4" s="140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41" t="s">
        <v>36</v>
      </c>
      <c r="B5" s="141" t="s">
        <v>2</v>
      </c>
      <c r="C5" s="141" t="s">
        <v>3</v>
      </c>
      <c r="D5" s="141" t="s">
        <v>4</v>
      </c>
      <c r="E5" s="143" t="s">
        <v>7</v>
      </c>
      <c r="F5" s="141" t="s">
        <v>5</v>
      </c>
      <c r="G5" s="137" t="s">
        <v>51</v>
      </c>
      <c r="H5" s="137"/>
      <c r="I5" s="135" t="s">
        <v>50</v>
      </c>
      <c r="J5" s="136"/>
      <c r="K5" s="137" t="s">
        <v>49</v>
      </c>
      <c r="L5" s="137"/>
      <c r="M5" s="133" t="s">
        <v>6</v>
      </c>
    </row>
    <row r="6" spans="1:15" ht="16.5" thickTop="1" thickBot="1" x14ac:dyDescent="0.3">
      <c r="A6" s="142"/>
      <c r="B6" s="142"/>
      <c r="C6" s="142"/>
      <c r="D6" s="142"/>
      <c r="E6" s="144"/>
      <c r="F6" s="142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34"/>
    </row>
    <row r="7" spans="1:15" ht="19.5" customHeight="1" thickTop="1" x14ac:dyDescent="0.25">
      <c r="A7" s="94"/>
      <c r="B7" s="95"/>
      <c r="C7" s="96"/>
      <c r="D7" s="97"/>
      <c r="E7" s="98"/>
      <c r="F7" s="99"/>
      <c r="G7" s="100"/>
      <c r="H7" s="101"/>
      <c r="I7" s="102"/>
      <c r="J7" s="103"/>
      <c r="K7" s="100"/>
      <c r="L7" s="101"/>
      <c r="M7" s="104">
        <f>SUM(G7:L7)</f>
        <v>0</v>
      </c>
    </row>
    <row r="8" spans="1:15" ht="19.5" customHeight="1" x14ac:dyDescent="0.25">
      <c r="A8" s="35" t="s">
        <v>12</v>
      </c>
      <c r="B8" s="29">
        <v>43672</v>
      </c>
      <c r="C8" s="28" t="s">
        <v>158</v>
      </c>
      <c r="D8" s="27" t="s">
        <v>113</v>
      </c>
      <c r="E8" s="48" t="s">
        <v>37</v>
      </c>
      <c r="F8" s="20" t="s">
        <v>185</v>
      </c>
      <c r="G8" s="52"/>
      <c r="H8" s="65"/>
      <c r="I8" s="61"/>
      <c r="J8" s="37"/>
      <c r="K8" s="52">
        <v>2</v>
      </c>
      <c r="L8" s="65">
        <v>9</v>
      </c>
      <c r="M8" s="89">
        <f>SUM(G8:L8)</f>
        <v>11</v>
      </c>
    </row>
    <row r="9" spans="1:15" ht="19.5" customHeight="1" thickBot="1" x14ac:dyDescent="0.3">
      <c r="A9" s="35" t="s">
        <v>12</v>
      </c>
      <c r="B9" s="29">
        <v>43676</v>
      </c>
      <c r="C9" s="28" t="s">
        <v>186</v>
      </c>
      <c r="D9" s="27" t="s">
        <v>160</v>
      </c>
      <c r="E9" s="48" t="s">
        <v>187</v>
      </c>
      <c r="F9" s="20" t="s">
        <v>188</v>
      </c>
      <c r="G9" s="19"/>
      <c r="H9" s="66"/>
      <c r="I9" s="19"/>
      <c r="J9" s="32"/>
      <c r="K9" s="53">
        <v>57</v>
      </c>
      <c r="L9" s="32">
        <v>51</v>
      </c>
      <c r="M9" s="89">
        <f>SUM(G9:L9)</f>
        <v>108</v>
      </c>
    </row>
    <row r="10" spans="1:15" ht="19.5" customHeight="1" thickTop="1" thickBot="1" x14ac:dyDescent="0.3">
      <c r="A10" s="19"/>
      <c r="B10" s="25"/>
      <c r="C10" s="25"/>
      <c r="D10" s="25"/>
      <c r="E10" s="49"/>
      <c r="F10" s="56" t="s">
        <v>6</v>
      </c>
      <c r="G10" s="85" t="s">
        <v>70</v>
      </c>
      <c r="H10" s="126">
        <f>SUM(G8:G9,I8:I9,K8:K9)</f>
        <v>59</v>
      </c>
      <c r="I10" s="127"/>
      <c r="J10" s="85" t="s">
        <v>69</v>
      </c>
      <c r="K10" s="126">
        <f>SUM(H8:H9,J8:J9,L8:L9)</f>
        <v>60</v>
      </c>
      <c r="L10" s="127"/>
      <c r="M10" s="90">
        <f>SUM(M8:M9)</f>
        <v>119</v>
      </c>
    </row>
    <row r="11" spans="1:15" ht="19.5" customHeight="1" thickTop="1" thickBot="1" x14ac:dyDescent="0.3">
      <c r="A11" s="36" t="s">
        <v>16</v>
      </c>
      <c r="B11" s="24">
        <v>43665</v>
      </c>
      <c r="C11" s="23" t="s">
        <v>189</v>
      </c>
      <c r="D11" s="25" t="s">
        <v>113</v>
      </c>
      <c r="E11" s="49" t="s">
        <v>37</v>
      </c>
      <c r="F11" s="17">
        <v>11</v>
      </c>
      <c r="G11" s="52">
        <v>3</v>
      </c>
      <c r="H11" s="65">
        <v>9</v>
      </c>
      <c r="I11" s="61"/>
      <c r="J11" s="37"/>
      <c r="K11" s="52"/>
      <c r="L11" s="65"/>
      <c r="M11" s="91">
        <f t="shared" ref="M11:M33" si="0">SUM(G11:L11)</f>
        <v>12</v>
      </c>
    </row>
    <row r="12" spans="1:15" ht="19.5" customHeight="1" thickTop="1" thickBot="1" x14ac:dyDescent="0.3">
      <c r="A12" s="19" t="s">
        <v>126</v>
      </c>
      <c r="B12" s="25"/>
      <c r="C12" s="25"/>
      <c r="D12" s="25"/>
      <c r="E12" s="49"/>
      <c r="F12" s="56" t="s">
        <v>6</v>
      </c>
      <c r="G12" s="84" t="s">
        <v>70</v>
      </c>
      <c r="H12" s="126">
        <f>SUM(G11:G11,I11:I11,K11:K11)</f>
        <v>3</v>
      </c>
      <c r="I12" s="127"/>
      <c r="J12" s="85" t="s">
        <v>69</v>
      </c>
      <c r="K12" s="126">
        <f>SUM(H11:H11,J11:J11,L11:L11)</f>
        <v>9</v>
      </c>
      <c r="L12" s="127"/>
      <c r="M12" s="90">
        <f>SUM(M11:M11)</f>
        <v>12</v>
      </c>
    </row>
    <row r="13" spans="1:15" ht="19.5" customHeight="1" thickTop="1" x14ac:dyDescent="0.25">
      <c r="A13" s="36" t="s">
        <v>23</v>
      </c>
      <c r="B13" s="24">
        <v>43658</v>
      </c>
      <c r="C13" s="23" t="s">
        <v>190</v>
      </c>
      <c r="D13" s="25" t="s">
        <v>113</v>
      </c>
      <c r="E13" s="49" t="s">
        <v>37</v>
      </c>
      <c r="F13" s="17" t="s">
        <v>191</v>
      </c>
      <c r="G13" s="52">
        <v>29</v>
      </c>
      <c r="H13" s="65">
        <v>53</v>
      </c>
      <c r="I13" s="61"/>
      <c r="J13" s="37"/>
      <c r="K13" s="52"/>
      <c r="L13" s="65"/>
      <c r="M13" s="91">
        <f t="shared" si="0"/>
        <v>82</v>
      </c>
    </row>
    <row r="14" spans="1:15" ht="19.5" customHeight="1" x14ac:dyDescent="0.25">
      <c r="A14" s="36" t="s">
        <v>23</v>
      </c>
      <c r="B14" s="24">
        <v>43665</v>
      </c>
      <c r="C14" s="23" t="s">
        <v>190</v>
      </c>
      <c r="D14" s="25" t="s">
        <v>113</v>
      </c>
      <c r="E14" s="49" t="s">
        <v>37</v>
      </c>
      <c r="F14" s="17" t="s">
        <v>191</v>
      </c>
      <c r="G14" s="52">
        <v>31</v>
      </c>
      <c r="H14" s="65">
        <v>36</v>
      </c>
      <c r="I14" s="61"/>
      <c r="J14" s="37"/>
      <c r="K14" s="52"/>
      <c r="L14" s="65"/>
      <c r="M14" s="91">
        <f t="shared" si="0"/>
        <v>67</v>
      </c>
    </row>
    <row r="15" spans="1:15" ht="19.5" customHeight="1" thickBot="1" x14ac:dyDescent="0.3">
      <c r="A15" s="36" t="s">
        <v>23</v>
      </c>
      <c r="B15" s="24">
        <v>43672</v>
      </c>
      <c r="C15" s="23" t="s">
        <v>190</v>
      </c>
      <c r="D15" s="25" t="s">
        <v>113</v>
      </c>
      <c r="E15" s="49" t="s">
        <v>37</v>
      </c>
      <c r="F15" s="17" t="s">
        <v>191</v>
      </c>
      <c r="G15" s="52">
        <v>30</v>
      </c>
      <c r="H15" s="65">
        <v>34</v>
      </c>
      <c r="I15" s="61"/>
      <c r="J15" s="37"/>
      <c r="K15" s="52"/>
      <c r="L15" s="65"/>
      <c r="M15" s="91">
        <f t="shared" si="0"/>
        <v>64</v>
      </c>
    </row>
    <row r="16" spans="1:15" ht="19.5" customHeight="1" thickTop="1" thickBot="1" x14ac:dyDescent="0.3">
      <c r="A16" s="19" t="s">
        <v>126</v>
      </c>
      <c r="B16" s="25"/>
      <c r="C16" s="25"/>
      <c r="D16" s="25"/>
      <c r="E16" s="49"/>
      <c r="F16" s="56" t="s">
        <v>6</v>
      </c>
      <c r="G16" s="84" t="s">
        <v>70</v>
      </c>
      <c r="H16" s="126">
        <f>SUM(G13:G15,I13:I15,K13:K15)</f>
        <v>90</v>
      </c>
      <c r="I16" s="127"/>
      <c r="J16" s="85" t="s">
        <v>69</v>
      </c>
      <c r="K16" s="126">
        <f>SUM(H13:H15,J13:J15,L13:L15)</f>
        <v>123</v>
      </c>
      <c r="L16" s="127"/>
      <c r="M16" s="90">
        <f>SUM(M13:M15)</f>
        <v>213</v>
      </c>
    </row>
    <row r="17" spans="1:13" ht="19.5" customHeight="1" thickTop="1" x14ac:dyDescent="0.25">
      <c r="A17" s="36" t="s">
        <v>30</v>
      </c>
      <c r="B17" s="24">
        <v>43649</v>
      </c>
      <c r="C17" s="23" t="s">
        <v>118</v>
      </c>
      <c r="D17" s="25" t="s">
        <v>113</v>
      </c>
      <c r="E17" s="49" t="s">
        <v>37</v>
      </c>
      <c r="F17" s="17" t="s">
        <v>191</v>
      </c>
      <c r="G17" s="17">
        <v>35</v>
      </c>
      <c r="H17" s="66">
        <v>57</v>
      </c>
      <c r="I17" s="19"/>
      <c r="J17" s="32"/>
      <c r="K17" s="53"/>
      <c r="L17" s="66"/>
      <c r="M17" s="91">
        <f t="shared" si="0"/>
        <v>92</v>
      </c>
    </row>
    <row r="18" spans="1:13" ht="19.5" customHeight="1" x14ac:dyDescent="0.25">
      <c r="A18" s="36" t="s">
        <v>30</v>
      </c>
      <c r="B18" s="24">
        <v>43663</v>
      </c>
      <c r="C18" s="23" t="s">
        <v>118</v>
      </c>
      <c r="D18" s="25" t="s">
        <v>113</v>
      </c>
      <c r="E18" s="49" t="s">
        <v>37</v>
      </c>
      <c r="F18" s="17" t="s">
        <v>191</v>
      </c>
      <c r="G18" s="53">
        <v>32</v>
      </c>
      <c r="H18" s="66">
        <v>36</v>
      </c>
      <c r="I18" s="19"/>
      <c r="J18" s="32"/>
      <c r="K18" s="53"/>
      <c r="L18" s="66"/>
      <c r="M18" s="91">
        <f t="shared" si="0"/>
        <v>68</v>
      </c>
    </row>
    <row r="19" spans="1:13" ht="19.5" customHeight="1" thickBot="1" x14ac:dyDescent="0.3">
      <c r="A19" s="36" t="s">
        <v>30</v>
      </c>
      <c r="B19" s="24">
        <v>43665</v>
      </c>
      <c r="C19" s="23" t="s">
        <v>118</v>
      </c>
      <c r="D19" s="25" t="s">
        <v>113</v>
      </c>
      <c r="E19" s="49" t="s">
        <v>37</v>
      </c>
      <c r="F19" s="17" t="s">
        <v>191</v>
      </c>
      <c r="G19" s="53">
        <v>3</v>
      </c>
      <c r="H19" s="66">
        <v>9</v>
      </c>
      <c r="I19" s="19"/>
      <c r="J19" s="32"/>
      <c r="K19" s="53"/>
      <c r="L19" s="66"/>
      <c r="M19" s="91">
        <f t="shared" si="0"/>
        <v>12</v>
      </c>
    </row>
    <row r="20" spans="1:13" ht="19.5" customHeight="1" thickTop="1" thickBot="1" x14ac:dyDescent="0.3">
      <c r="A20" s="19" t="s">
        <v>126</v>
      </c>
      <c r="B20" s="25"/>
      <c r="C20" s="25"/>
      <c r="D20" s="25"/>
      <c r="E20" s="49"/>
      <c r="F20" s="56" t="s">
        <v>6</v>
      </c>
      <c r="G20" s="84" t="s">
        <v>70</v>
      </c>
      <c r="H20" s="126">
        <f>SUM(G17:G19,I17:I19,K17:K19)</f>
        <v>70</v>
      </c>
      <c r="I20" s="127">
        <f>SUM(I17:I19)</f>
        <v>0</v>
      </c>
      <c r="J20" s="85" t="s">
        <v>69</v>
      </c>
      <c r="K20" s="126">
        <f>SUM(H17:H19,J17:J19,L17:L19)</f>
        <v>102</v>
      </c>
      <c r="L20" s="127">
        <f>SUM(L17:L19)</f>
        <v>0</v>
      </c>
      <c r="M20" s="90">
        <f>SUM(M17:M19)</f>
        <v>172</v>
      </c>
    </row>
    <row r="21" spans="1:13" ht="19.5" customHeight="1" thickTop="1" x14ac:dyDescent="0.25">
      <c r="A21" s="36" t="s">
        <v>54</v>
      </c>
      <c r="B21" s="24">
        <v>43647</v>
      </c>
      <c r="C21" s="23" t="s">
        <v>196</v>
      </c>
      <c r="D21" s="25" t="s">
        <v>113</v>
      </c>
      <c r="E21" s="49" t="s">
        <v>37</v>
      </c>
      <c r="F21" s="17"/>
      <c r="G21" s="53">
        <v>10</v>
      </c>
      <c r="H21" s="66">
        <v>4</v>
      </c>
      <c r="I21" s="19"/>
      <c r="J21" s="32"/>
      <c r="K21" s="53"/>
      <c r="L21" s="66"/>
      <c r="M21" s="91">
        <f t="shared" ref="M21:M26" si="1">SUM(G21:L21)</f>
        <v>14</v>
      </c>
    </row>
    <row r="22" spans="1:13" ht="19.5" customHeight="1" x14ac:dyDescent="0.25">
      <c r="A22" s="36" t="s">
        <v>54</v>
      </c>
      <c r="B22" s="24">
        <v>43648</v>
      </c>
      <c r="C22" s="23" t="s">
        <v>196</v>
      </c>
      <c r="D22" s="25" t="s">
        <v>113</v>
      </c>
      <c r="E22" s="49" t="s">
        <v>37</v>
      </c>
      <c r="F22" s="17"/>
      <c r="G22" s="53">
        <v>23</v>
      </c>
      <c r="H22" s="66">
        <v>46</v>
      </c>
      <c r="I22" s="19"/>
      <c r="J22" s="32"/>
      <c r="K22" s="53"/>
      <c r="L22" s="66"/>
      <c r="M22" s="91">
        <f t="shared" si="1"/>
        <v>69</v>
      </c>
    </row>
    <row r="23" spans="1:13" ht="19.5" customHeight="1" x14ac:dyDescent="0.25">
      <c r="A23" s="36" t="s">
        <v>54</v>
      </c>
      <c r="B23" s="24">
        <v>43662</v>
      </c>
      <c r="C23" s="23" t="s">
        <v>196</v>
      </c>
      <c r="D23" s="25" t="s">
        <v>113</v>
      </c>
      <c r="E23" s="49" t="s">
        <v>37</v>
      </c>
      <c r="F23" s="17"/>
      <c r="G23" s="53">
        <v>12</v>
      </c>
      <c r="H23" s="66">
        <v>12</v>
      </c>
      <c r="I23" s="19"/>
      <c r="J23" s="32"/>
      <c r="K23" s="53"/>
      <c r="L23" s="66"/>
      <c r="M23" s="91">
        <f t="shared" si="1"/>
        <v>24</v>
      </c>
    </row>
    <row r="24" spans="1:13" ht="19.5" customHeight="1" x14ac:dyDescent="0.25">
      <c r="A24" s="36" t="s">
        <v>54</v>
      </c>
      <c r="B24" s="24">
        <v>43662</v>
      </c>
      <c r="C24" s="23" t="s">
        <v>196</v>
      </c>
      <c r="D24" s="25" t="s">
        <v>113</v>
      </c>
      <c r="E24" s="49" t="s">
        <v>37</v>
      </c>
      <c r="F24" s="17"/>
      <c r="G24" s="53">
        <v>6</v>
      </c>
      <c r="H24" s="66">
        <v>15</v>
      </c>
      <c r="I24" s="19"/>
      <c r="J24" s="32"/>
      <c r="K24" s="53"/>
      <c r="L24" s="66"/>
      <c r="M24" s="91">
        <f t="shared" si="1"/>
        <v>21</v>
      </c>
    </row>
    <row r="25" spans="1:13" ht="19.5" customHeight="1" x14ac:dyDescent="0.25">
      <c r="A25" s="36" t="s">
        <v>54</v>
      </c>
      <c r="B25" s="24">
        <v>43662</v>
      </c>
      <c r="C25" s="23" t="s">
        <v>196</v>
      </c>
      <c r="D25" s="25" t="s">
        <v>113</v>
      </c>
      <c r="E25" s="49" t="s">
        <v>37</v>
      </c>
      <c r="F25" s="17"/>
      <c r="G25" s="80">
        <v>23</v>
      </c>
      <c r="H25" s="81">
        <v>21</v>
      </c>
      <c r="I25" s="82"/>
      <c r="J25" s="83"/>
      <c r="K25" s="80"/>
      <c r="L25" s="81"/>
      <c r="M25" s="91">
        <f t="shared" si="1"/>
        <v>44</v>
      </c>
    </row>
    <row r="26" spans="1:13" ht="19.5" customHeight="1" thickBot="1" x14ac:dyDescent="0.3">
      <c r="A26" s="36" t="s">
        <v>54</v>
      </c>
      <c r="B26" s="24">
        <v>43671</v>
      </c>
      <c r="C26" s="23" t="s">
        <v>196</v>
      </c>
      <c r="D26" s="25" t="s">
        <v>113</v>
      </c>
      <c r="E26" s="49" t="s">
        <v>37</v>
      </c>
      <c r="F26" s="17"/>
      <c r="G26" s="53">
        <v>32</v>
      </c>
      <c r="H26" s="66">
        <v>36</v>
      </c>
      <c r="I26" s="19"/>
      <c r="J26" s="32"/>
      <c r="K26" s="53"/>
      <c r="L26" s="66"/>
      <c r="M26" s="91">
        <f t="shared" si="1"/>
        <v>68</v>
      </c>
    </row>
    <row r="27" spans="1:13" ht="19.5" customHeight="1" thickTop="1" thickBot="1" x14ac:dyDescent="0.3">
      <c r="A27" s="19" t="s">
        <v>126</v>
      </c>
      <c r="B27" s="25"/>
      <c r="C27" s="23"/>
      <c r="D27" s="25"/>
      <c r="E27" s="49"/>
      <c r="F27" s="56" t="s">
        <v>6</v>
      </c>
      <c r="G27" s="84" t="s">
        <v>70</v>
      </c>
      <c r="H27" s="126">
        <f>SUM(G21:G26,I21:I26,K21:K26)</f>
        <v>106</v>
      </c>
      <c r="I27" s="127"/>
      <c r="J27" s="85" t="s">
        <v>69</v>
      </c>
      <c r="K27" s="126">
        <f>SUM(H21:H26,J21:J26,L21:L26)</f>
        <v>134</v>
      </c>
      <c r="L27" s="127"/>
      <c r="M27" s="90">
        <f>SUM(M21:M26)</f>
        <v>240</v>
      </c>
    </row>
    <row r="28" spans="1:13" ht="19.5" customHeight="1" thickTop="1" x14ac:dyDescent="0.25">
      <c r="A28" s="36" t="s">
        <v>21</v>
      </c>
      <c r="B28" s="24">
        <v>43647</v>
      </c>
      <c r="C28" s="23" t="s">
        <v>197</v>
      </c>
      <c r="D28" s="25" t="s">
        <v>113</v>
      </c>
      <c r="E28" s="49" t="s">
        <v>37</v>
      </c>
      <c r="F28" s="17" t="s">
        <v>192</v>
      </c>
      <c r="G28" s="53"/>
      <c r="H28" s="66"/>
      <c r="I28" s="19"/>
      <c r="J28" s="32"/>
      <c r="K28" s="53">
        <v>0</v>
      </c>
      <c r="L28" s="66">
        <v>30</v>
      </c>
      <c r="M28" s="91">
        <f t="shared" si="0"/>
        <v>30</v>
      </c>
    </row>
    <row r="29" spans="1:13" ht="19.5" customHeight="1" x14ac:dyDescent="0.25">
      <c r="A29" s="36" t="s">
        <v>21</v>
      </c>
      <c r="B29" s="24">
        <v>43651</v>
      </c>
      <c r="C29" s="23" t="s">
        <v>197</v>
      </c>
      <c r="D29" s="25" t="s">
        <v>113</v>
      </c>
      <c r="E29" s="49" t="s">
        <v>37</v>
      </c>
      <c r="F29" s="17" t="s">
        <v>193</v>
      </c>
      <c r="G29" s="53"/>
      <c r="H29" s="66"/>
      <c r="I29" s="19"/>
      <c r="J29" s="32"/>
      <c r="K29" s="53">
        <v>3</v>
      </c>
      <c r="L29" s="66">
        <v>37</v>
      </c>
      <c r="M29" s="91">
        <f t="shared" si="0"/>
        <v>40</v>
      </c>
    </row>
    <row r="30" spans="1:13" ht="19.5" customHeight="1" x14ac:dyDescent="0.25">
      <c r="A30" s="36" t="s">
        <v>21</v>
      </c>
      <c r="B30" s="24">
        <v>43647</v>
      </c>
      <c r="C30" s="23" t="s">
        <v>197</v>
      </c>
      <c r="D30" s="25" t="s">
        <v>113</v>
      </c>
      <c r="E30" s="49" t="s">
        <v>37</v>
      </c>
      <c r="F30" s="17"/>
      <c r="G30" s="53">
        <v>35</v>
      </c>
      <c r="H30" s="66">
        <v>57</v>
      </c>
      <c r="I30" s="19"/>
      <c r="J30" s="32"/>
      <c r="K30" s="53"/>
      <c r="L30" s="66"/>
      <c r="M30" s="91">
        <f t="shared" si="0"/>
        <v>92</v>
      </c>
    </row>
    <row r="31" spans="1:13" ht="19.5" customHeight="1" x14ac:dyDescent="0.25">
      <c r="A31" s="36" t="s">
        <v>21</v>
      </c>
      <c r="B31" s="24">
        <v>43648</v>
      </c>
      <c r="C31" s="23" t="s">
        <v>197</v>
      </c>
      <c r="D31" s="25" t="s">
        <v>113</v>
      </c>
      <c r="E31" s="49" t="s">
        <v>37</v>
      </c>
      <c r="F31" s="17"/>
      <c r="G31" s="53">
        <v>35</v>
      </c>
      <c r="H31" s="66">
        <v>57</v>
      </c>
      <c r="I31" s="19"/>
      <c r="J31" s="32"/>
      <c r="K31" s="53"/>
      <c r="L31" s="66"/>
      <c r="M31" s="91">
        <f t="shared" si="0"/>
        <v>92</v>
      </c>
    </row>
    <row r="32" spans="1:13" ht="19.5" customHeight="1" x14ac:dyDescent="0.25">
      <c r="A32" s="36" t="s">
        <v>21</v>
      </c>
      <c r="B32" s="24">
        <v>43649</v>
      </c>
      <c r="C32" s="23" t="s">
        <v>197</v>
      </c>
      <c r="D32" s="25" t="s">
        <v>113</v>
      </c>
      <c r="E32" s="49" t="s">
        <v>37</v>
      </c>
      <c r="F32" s="17"/>
      <c r="G32" s="53">
        <v>33</v>
      </c>
      <c r="H32" s="66">
        <v>52</v>
      </c>
      <c r="I32" s="19"/>
      <c r="J32" s="32"/>
      <c r="K32" s="53"/>
      <c r="L32" s="66"/>
      <c r="M32" s="91">
        <f t="shared" si="0"/>
        <v>85</v>
      </c>
    </row>
    <row r="33" spans="1:13" ht="19.5" customHeight="1" x14ac:dyDescent="0.25">
      <c r="A33" s="36" t="s">
        <v>21</v>
      </c>
      <c r="B33" s="24">
        <v>43654</v>
      </c>
      <c r="C33" s="23" t="s">
        <v>197</v>
      </c>
      <c r="D33" s="25" t="s">
        <v>113</v>
      </c>
      <c r="E33" s="49" t="s">
        <v>37</v>
      </c>
      <c r="F33" s="17"/>
      <c r="G33" s="53">
        <v>25</v>
      </c>
      <c r="H33" s="66">
        <v>44</v>
      </c>
      <c r="I33" s="19"/>
      <c r="J33" s="32"/>
      <c r="K33" s="53"/>
      <c r="L33" s="66"/>
      <c r="M33" s="91">
        <f t="shared" si="0"/>
        <v>69</v>
      </c>
    </row>
    <row r="34" spans="1:13" ht="19.5" customHeight="1" x14ac:dyDescent="0.25">
      <c r="A34" s="36" t="s">
        <v>21</v>
      </c>
      <c r="B34" s="24">
        <v>43655</v>
      </c>
      <c r="C34" s="23" t="s">
        <v>197</v>
      </c>
      <c r="D34" s="25" t="s">
        <v>113</v>
      </c>
      <c r="E34" s="49" t="s">
        <v>37</v>
      </c>
      <c r="F34" s="17"/>
      <c r="G34" s="53">
        <v>28</v>
      </c>
      <c r="H34" s="66">
        <v>46</v>
      </c>
      <c r="I34" s="19"/>
      <c r="J34" s="32"/>
      <c r="K34" s="53"/>
      <c r="L34" s="66"/>
      <c r="M34" s="91">
        <f t="shared" ref="M34:M39" si="2">SUM(G34:L34)</f>
        <v>74</v>
      </c>
    </row>
    <row r="35" spans="1:13" ht="19.5" customHeight="1" x14ac:dyDescent="0.25">
      <c r="A35" s="36" t="s">
        <v>21</v>
      </c>
      <c r="B35" s="24">
        <v>43656</v>
      </c>
      <c r="C35" s="23" t="s">
        <v>197</v>
      </c>
      <c r="D35" s="25" t="s">
        <v>113</v>
      </c>
      <c r="E35" s="49" t="s">
        <v>37</v>
      </c>
      <c r="F35" s="17"/>
      <c r="G35" s="53">
        <v>28</v>
      </c>
      <c r="H35" s="66">
        <v>42</v>
      </c>
      <c r="I35" s="19"/>
      <c r="J35" s="32"/>
      <c r="K35" s="53"/>
      <c r="L35" s="66"/>
      <c r="M35" s="91">
        <f t="shared" si="2"/>
        <v>70</v>
      </c>
    </row>
    <row r="36" spans="1:13" ht="19.5" customHeight="1" x14ac:dyDescent="0.25">
      <c r="A36" s="36" t="s">
        <v>21</v>
      </c>
      <c r="B36" s="24">
        <v>43657</v>
      </c>
      <c r="C36" s="23" t="s">
        <v>197</v>
      </c>
      <c r="D36" s="25" t="s">
        <v>113</v>
      </c>
      <c r="E36" s="49" t="s">
        <v>37</v>
      </c>
      <c r="F36" s="17"/>
      <c r="G36" s="53">
        <v>28</v>
      </c>
      <c r="H36" s="66">
        <v>46</v>
      </c>
      <c r="I36" s="19"/>
      <c r="J36" s="32"/>
      <c r="K36" s="53"/>
      <c r="L36" s="66"/>
      <c r="M36" s="91">
        <f t="shared" si="2"/>
        <v>74</v>
      </c>
    </row>
    <row r="37" spans="1:13" ht="19.5" customHeight="1" x14ac:dyDescent="0.25">
      <c r="A37" s="36" t="s">
        <v>21</v>
      </c>
      <c r="B37" s="24">
        <v>43658</v>
      </c>
      <c r="C37" s="23" t="s">
        <v>197</v>
      </c>
      <c r="D37" s="25" t="s">
        <v>113</v>
      </c>
      <c r="E37" s="49" t="s">
        <v>37</v>
      </c>
      <c r="F37" s="17"/>
      <c r="G37" s="53">
        <v>31</v>
      </c>
      <c r="H37" s="66">
        <v>39</v>
      </c>
      <c r="I37" s="19"/>
      <c r="J37" s="32"/>
      <c r="K37" s="53"/>
      <c r="L37" s="66"/>
      <c r="M37" s="91">
        <f t="shared" si="2"/>
        <v>70</v>
      </c>
    </row>
    <row r="38" spans="1:13" ht="19.5" customHeight="1" x14ac:dyDescent="0.25">
      <c r="A38" s="36" t="s">
        <v>21</v>
      </c>
      <c r="B38" s="24">
        <v>43661</v>
      </c>
      <c r="C38" s="23" t="s">
        <v>197</v>
      </c>
      <c r="D38" s="25" t="s">
        <v>113</v>
      </c>
      <c r="E38" s="49" t="s">
        <v>37</v>
      </c>
      <c r="F38" s="17"/>
      <c r="G38" s="53">
        <v>31</v>
      </c>
      <c r="H38" s="66">
        <v>36</v>
      </c>
      <c r="I38" s="19"/>
      <c r="J38" s="32"/>
      <c r="K38" s="53"/>
      <c r="L38" s="66"/>
      <c r="M38" s="91">
        <f t="shared" si="2"/>
        <v>67</v>
      </c>
    </row>
    <row r="39" spans="1:13" ht="19.5" customHeight="1" x14ac:dyDescent="0.25">
      <c r="A39" s="36" t="s">
        <v>21</v>
      </c>
      <c r="B39" s="24">
        <v>43662</v>
      </c>
      <c r="C39" s="23" t="s">
        <v>197</v>
      </c>
      <c r="D39" s="25" t="s">
        <v>113</v>
      </c>
      <c r="E39" s="49" t="s">
        <v>37</v>
      </c>
      <c r="F39" s="17"/>
      <c r="G39" s="53">
        <v>32</v>
      </c>
      <c r="H39" s="66">
        <v>36</v>
      </c>
      <c r="I39" s="19"/>
      <c r="J39" s="32"/>
      <c r="K39" s="53"/>
      <c r="L39" s="66"/>
      <c r="M39" s="91">
        <f t="shared" si="2"/>
        <v>68</v>
      </c>
    </row>
    <row r="40" spans="1:13" ht="19.5" customHeight="1" x14ac:dyDescent="0.25">
      <c r="A40" s="36" t="s">
        <v>21</v>
      </c>
      <c r="B40" s="24">
        <v>43663</v>
      </c>
      <c r="C40" s="23" t="s">
        <v>197</v>
      </c>
      <c r="D40" s="25" t="s">
        <v>113</v>
      </c>
      <c r="E40" s="49" t="s">
        <v>37</v>
      </c>
      <c r="F40" s="17"/>
      <c r="G40" s="53">
        <v>32</v>
      </c>
      <c r="H40" s="66">
        <v>36</v>
      </c>
      <c r="I40" s="19"/>
      <c r="J40" s="32"/>
      <c r="K40" s="53"/>
      <c r="L40" s="66"/>
      <c r="M40" s="91">
        <f t="shared" ref="M40:M45" si="3">SUM(G40:L40)</f>
        <v>68</v>
      </c>
    </row>
    <row r="41" spans="1:13" ht="19.5" customHeight="1" x14ac:dyDescent="0.25">
      <c r="A41" s="36" t="s">
        <v>21</v>
      </c>
      <c r="B41" s="24">
        <v>43668</v>
      </c>
      <c r="C41" s="23" t="s">
        <v>197</v>
      </c>
      <c r="D41" s="25" t="s">
        <v>113</v>
      </c>
      <c r="E41" s="49" t="s">
        <v>37</v>
      </c>
      <c r="F41" s="17"/>
      <c r="G41" s="53">
        <v>32</v>
      </c>
      <c r="H41" s="66">
        <v>36</v>
      </c>
      <c r="I41" s="19"/>
      <c r="J41" s="32"/>
      <c r="K41" s="53"/>
      <c r="L41" s="66"/>
      <c r="M41" s="91">
        <f t="shared" si="3"/>
        <v>68</v>
      </c>
    </row>
    <row r="42" spans="1:13" ht="19.5" customHeight="1" x14ac:dyDescent="0.25">
      <c r="A42" s="36" t="s">
        <v>21</v>
      </c>
      <c r="B42" s="24">
        <v>43669</v>
      </c>
      <c r="C42" s="23" t="s">
        <v>197</v>
      </c>
      <c r="D42" s="25" t="s">
        <v>113</v>
      </c>
      <c r="E42" s="49" t="s">
        <v>37</v>
      </c>
      <c r="F42" s="17"/>
      <c r="G42" s="53">
        <v>31</v>
      </c>
      <c r="H42" s="66">
        <v>34</v>
      </c>
      <c r="I42" s="19"/>
      <c r="J42" s="32"/>
      <c r="K42" s="53"/>
      <c r="L42" s="66"/>
      <c r="M42" s="91">
        <f t="shared" si="3"/>
        <v>65</v>
      </c>
    </row>
    <row r="43" spans="1:13" ht="19.5" customHeight="1" x14ac:dyDescent="0.25">
      <c r="A43" s="36" t="s">
        <v>21</v>
      </c>
      <c r="B43" s="24">
        <v>43670</v>
      </c>
      <c r="C43" s="23" t="s">
        <v>197</v>
      </c>
      <c r="D43" s="25" t="s">
        <v>113</v>
      </c>
      <c r="E43" s="49" t="s">
        <v>37</v>
      </c>
      <c r="F43" s="17"/>
      <c r="G43" s="53">
        <v>31</v>
      </c>
      <c r="H43" s="66">
        <v>34</v>
      </c>
      <c r="I43" s="19"/>
      <c r="J43" s="32"/>
      <c r="K43" s="53"/>
      <c r="L43" s="66"/>
      <c r="M43" s="91">
        <f t="shared" si="3"/>
        <v>65</v>
      </c>
    </row>
    <row r="44" spans="1:13" ht="19.5" customHeight="1" x14ac:dyDescent="0.25">
      <c r="A44" s="36" t="s">
        <v>21</v>
      </c>
      <c r="B44" s="24">
        <v>43671</v>
      </c>
      <c r="C44" s="23" t="s">
        <v>197</v>
      </c>
      <c r="D44" s="25" t="s">
        <v>113</v>
      </c>
      <c r="E44" s="49" t="s">
        <v>37</v>
      </c>
      <c r="F44" s="17"/>
      <c r="G44" s="53">
        <v>31</v>
      </c>
      <c r="H44" s="66">
        <v>34</v>
      </c>
      <c r="I44" s="19"/>
      <c r="J44" s="32"/>
      <c r="K44" s="53"/>
      <c r="L44" s="66"/>
      <c r="M44" s="91">
        <f t="shared" si="3"/>
        <v>65</v>
      </c>
    </row>
    <row r="45" spans="1:13" ht="19.5" customHeight="1" thickBot="1" x14ac:dyDescent="0.3">
      <c r="A45" s="36" t="s">
        <v>21</v>
      </c>
      <c r="B45" s="24">
        <v>43675</v>
      </c>
      <c r="C45" s="23" t="s">
        <v>197</v>
      </c>
      <c r="D45" s="25" t="s">
        <v>113</v>
      </c>
      <c r="E45" s="49" t="s">
        <v>37</v>
      </c>
      <c r="F45" s="17"/>
      <c r="G45" s="53">
        <v>30</v>
      </c>
      <c r="H45" s="66">
        <v>34</v>
      </c>
      <c r="I45" s="19"/>
      <c r="J45" s="32"/>
      <c r="K45" s="53"/>
      <c r="L45" s="66"/>
      <c r="M45" s="91">
        <f t="shared" si="3"/>
        <v>64</v>
      </c>
    </row>
    <row r="46" spans="1:13" ht="19.5" customHeight="1" thickTop="1" thickBot="1" x14ac:dyDescent="0.3">
      <c r="A46" s="19" t="s">
        <v>126</v>
      </c>
      <c r="B46" s="25"/>
      <c r="C46" s="23"/>
      <c r="D46" s="25"/>
      <c r="E46" s="49"/>
      <c r="F46" s="56" t="s">
        <v>6</v>
      </c>
      <c r="G46" s="84" t="s">
        <v>70</v>
      </c>
      <c r="H46" s="126">
        <f>SUM(G28:G45,I28:I45,K28:K45)</f>
        <v>496</v>
      </c>
      <c r="I46" s="127">
        <f>SUM(I28:I33)</f>
        <v>0</v>
      </c>
      <c r="J46" s="85" t="s">
        <v>69</v>
      </c>
      <c r="K46" s="126">
        <f>SUM(H28:H45,J28:J45,L28:L45)</f>
        <v>730</v>
      </c>
      <c r="L46" s="127">
        <f>SUM(L28:L33)</f>
        <v>67</v>
      </c>
      <c r="M46" s="90">
        <f>SUM(M28:M45)</f>
        <v>1226</v>
      </c>
    </row>
    <row r="47" spans="1:13" ht="19.5" customHeight="1" thickTop="1" thickBot="1" x14ac:dyDescent="0.3">
      <c r="A47" s="36" t="s">
        <v>55</v>
      </c>
      <c r="B47" s="24" t="s">
        <v>194</v>
      </c>
      <c r="C47" s="23" t="s">
        <v>198</v>
      </c>
      <c r="D47" s="25" t="s">
        <v>113</v>
      </c>
      <c r="E47" s="49" t="s">
        <v>37</v>
      </c>
      <c r="F47" s="17" t="s">
        <v>191</v>
      </c>
      <c r="G47" s="53">
        <v>64</v>
      </c>
      <c r="H47" s="66">
        <v>86</v>
      </c>
      <c r="I47" s="19"/>
      <c r="J47" s="32"/>
      <c r="K47" s="53"/>
      <c r="L47" s="66"/>
      <c r="M47" s="91">
        <f>SUM(G47:L47)</f>
        <v>150</v>
      </c>
    </row>
    <row r="48" spans="1:13" ht="19.5" customHeight="1" thickTop="1" thickBot="1" x14ac:dyDescent="0.3">
      <c r="A48" s="19" t="s">
        <v>126</v>
      </c>
      <c r="B48" s="25"/>
      <c r="C48" s="25"/>
      <c r="D48" s="25"/>
      <c r="E48" s="49"/>
      <c r="F48" s="56" t="s">
        <v>6</v>
      </c>
      <c r="G48" s="84" t="s">
        <v>70</v>
      </c>
      <c r="H48" s="126">
        <f>SUM(G47,I47,K47)</f>
        <v>64</v>
      </c>
      <c r="I48" s="127">
        <f>SUM(I30:I35)</f>
        <v>0</v>
      </c>
      <c r="J48" s="85" t="s">
        <v>69</v>
      </c>
      <c r="K48" s="126">
        <f>SUM(H47,J47,L47)</f>
        <v>86</v>
      </c>
      <c r="L48" s="127">
        <f>SUM(L30:L35)</f>
        <v>0</v>
      </c>
      <c r="M48" s="90">
        <f>SUM(M47)</f>
        <v>150</v>
      </c>
    </row>
    <row r="49" spans="1:14" ht="19.5" customHeight="1" thickTop="1" thickBot="1" x14ac:dyDescent="0.3">
      <c r="A49" s="112"/>
      <c r="D49" s="22"/>
      <c r="E49" s="128" t="s">
        <v>52</v>
      </c>
      <c r="F49" s="129"/>
      <c r="G49" s="79">
        <f t="shared" ref="G49:L49" si="4">SUM(G7:G9,G11:G11,G13:G15,G17:G19,G21:G26,G28:G45,G47)</f>
        <v>826</v>
      </c>
      <c r="H49" s="79">
        <f t="shared" si="4"/>
        <v>1117</v>
      </c>
      <c r="I49" s="79">
        <f t="shared" si="4"/>
        <v>0</v>
      </c>
      <c r="J49" s="79">
        <f t="shared" si="4"/>
        <v>0</v>
      </c>
      <c r="K49" s="79">
        <f t="shared" si="4"/>
        <v>62</v>
      </c>
      <c r="L49" s="79">
        <f t="shared" si="4"/>
        <v>127</v>
      </c>
      <c r="M49" s="93">
        <f>SUM(M7,M10,M12,M16,M20,M27,M46,M48)</f>
        <v>2132</v>
      </c>
    </row>
    <row r="50" spans="1:14" ht="19.5" customHeight="1" thickTop="1" thickBot="1" x14ac:dyDescent="0.3">
      <c r="F50" s="6"/>
      <c r="G50" s="6"/>
      <c r="H50" s="6"/>
      <c r="I50" s="6"/>
      <c r="J50" s="6"/>
      <c r="K50" s="6"/>
    </row>
    <row r="51" spans="1:14" ht="13.5" customHeight="1" thickTop="1" thickBot="1" x14ac:dyDescent="0.3">
      <c r="A51" s="113"/>
      <c r="E51" s="22"/>
      <c r="F51" s="130" t="s">
        <v>10</v>
      </c>
      <c r="G51" s="131"/>
      <c r="H51" s="131"/>
      <c r="I51" s="131"/>
      <c r="J51" s="131"/>
      <c r="K51" s="132"/>
      <c r="L51" s="40"/>
      <c r="M51" s="42">
        <f>SUM(G49,I49,K49)</f>
        <v>888</v>
      </c>
    </row>
    <row r="52" spans="1:14" ht="19.5" customHeight="1" thickTop="1" thickBot="1" x14ac:dyDescent="0.3">
      <c r="A52" s="113"/>
      <c r="E52" s="22"/>
      <c r="F52" s="145" t="s">
        <v>11</v>
      </c>
      <c r="G52" s="146"/>
      <c r="H52" s="146"/>
      <c r="I52" s="146"/>
      <c r="J52" s="146"/>
      <c r="K52" s="147"/>
      <c r="L52" s="41"/>
      <c r="M52" s="43">
        <f>SUM(H49,J49,L49)</f>
        <v>1244</v>
      </c>
    </row>
    <row r="53" spans="1:14" ht="21.75" thickTop="1" x14ac:dyDescent="0.35">
      <c r="A53" s="138" t="s">
        <v>0</v>
      </c>
      <c r="B53" s="138"/>
      <c r="C53" s="138"/>
      <c r="D53" s="138"/>
      <c r="E53" s="138"/>
      <c r="F53" s="138"/>
      <c r="G53" s="138"/>
      <c r="H53" s="9"/>
      <c r="I53" s="9"/>
      <c r="J53" s="9"/>
      <c r="K53" s="9"/>
      <c r="L53" s="9"/>
      <c r="M53" s="9"/>
      <c r="N53" s="1"/>
    </row>
    <row r="54" spans="1:14" ht="15.75" x14ac:dyDescent="0.25">
      <c r="A54" s="139" t="s">
        <v>1</v>
      </c>
      <c r="B54" s="139"/>
      <c r="C54" s="139"/>
      <c r="D54" s="139"/>
      <c r="E54" s="139"/>
      <c r="F54" s="139"/>
      <c r="G54" s="139"/>
      <c r="H54" s="13"/>
      <c r="I54" s="13"/>
      <c r="J54" s="13"/>
      <c r="K54" s="13"/>
      <c r="L54" s="13"/>
      <c r="M54" s="13"/>
      <c r="N54" s="13"/>
    </row>
    <row r="55" spans="1:14" ht="15.75" x14ac:dyDescent="0.25">
      <c r="A55" s="140" t="s">
        <v>56</v>
      </c>
      <c r="B55" s="140"/>
      <c r="C55" s="140"/>
      <c r="D55" s="140"/>
      <c r="E55" s="140"/>
      <c r="F55" s="140"/>
      <c r="G55" s="140"/>
      <c r="H55" s="15"/>
      <c r="I55" s="15"/>
      <c r="J55" s="15"/>
      <c r="K55" s="15"/>
      <c r="L55" s="16"/>
      <c r="M55" s="16"/>
      <c r="N55" s="13"/>
    </row>
    <row r="56" spans="1:14" ht="16.5" thickBot="1" x14ac:dyDescent="0.3">
      <c r="A56" s="140" t="s">
        <v>199</v>
      </c>
      <c r="B56" s="140"/>
      <c r="C56" s="140"/>
      <c r="D56" s="140"/>
      <c r="E56" s="140"/>
      <c r="F56" s="140"/>
      <c r="G56" s="140"/>
      <c r="H56" s="16"/>
      <c r="I56" s="16"/>
      <c r="J56" s="16"/>
      <c r="K56" s="16"/>
      <c r="L56" s="16"/>
      <c r="M56" s="16"/>
      <c r="N56" s="13"/>
    </row>
    <row r="57" spans="1:14" ht="16.5" thickTop="1" thickBot="1" x14ac:dyDescent="0.3">
      <c r="A57" s="141" t="s">
        <v>36</v>
      </c>
      <c r="B57" s="141" t="s">
        <v>2</v>
      </c>
      <c r="C57" s="141" t="s">
        <v>3</v>
      </c>
      <c r="D57" s="141" t="s">
        <v>4</v>
      </c>
      <c r="E57" s="143" t="s">
        <v>7</v>
      </c>
      <c r="F57" s="141" t="s">
        <v>5</v>
      </c>
      <c r="G57" s="137" t="s">
        <v>51</v>
      </c>
      <c r="H57" s="137"/>
      <c r="I57" s="135" t="s">
        <v>50</v>
      </c>
      <c r="J57" s="136"/>
      <c r="K57" s="137" t="s">
        <v>49</v>
      </c>
      <c r="L57" s="137"/>
      <c r="M57" s="133" t="s">
        <v>6</v>
      </c>
    </row>
    <row r="58" spans="1:14" ht="16.5" thickTop="1" thickBot="1" x14ac:dyDescent="0.3">
      <c r="A58" s="142"/>
      <c r="B58" s="142"/>
      <c r="C58" s="142"/>
      <c r="D58" s="142"/>
      <c r="E58" s="144"/>
      <c r="F58" s="142"/>
      <c r="G58" s="51" t="s">
        <v>8</v>
      </c>
      <c r="H58" s="64" t="s">
        <v>9</v>
      </c>
      <c r="I58" s="30" t="s">
        <v>8</v>
      </c>
      <c r="J58" s="31" t="s">
        <v>9</v>
      </c>
      <c r="K58" s="51" t="s">
        <v>8</v>
      </c>
      <c r="L58" s="64" t="s">
        <v>9</v>
      </c>
      <c r="M58" s="134"/>
    </row>
    <row r="59" spans="1:14" ht="15.75" thickTop="1" x14ac:dyDescent="0.25">
      <c r="A59" s="36" t="s">
        <v>16</v>
      </c>
      <c r="B59" s="24">
        <v>43682</v>
      </c>
      <c r="C59" s="23" t="s">
        <v>200</v>
      </c>
      <c r="D59" s="25" t="s">
        <v>113</v>
      </c>
      <c r="E59" s="49" t="s">
        <v>37</v>
      </c>
      <c r="F59" s="17" t="s">
        <v>201</v>
      </c>
      <c r="G59" s="52"/>
      <c r="H59" s="65"/>
      <c r="I59" s="61"/>
      <c r="J59" s="37"/>
      <c r="K59" s="52">
        <v>2</v>
      </c>
      <c r="L59" s="65">
        <v>6</v>
      </c>
      <c r="M59" s="91">
        <f t="shared" ref="M59:M67" si="5">SUM(G59:L59)</f>
        <v>8</v>
      </c>
    </row>
    <row r="60" spans="1:14" x14ac:dyDescent="0.25">
      <c r="A60" s="36" t="s">
        <v>16</v>
      </c>
      <c r="B60" s="24">
        <v>43686</v>
      </c>
      <c r="C60" s="23" t="s">
        <v>200</v>
      </c>
      <c r="D60" s="25" t="s">
        <v>113</v>
      </c>
      <c r="E60" s="49" t="s">
        <v>37</v>
      </c>
      <c r="F60" s="17" t="s">
        <v>201</v>
      </c>
      <c r="G60" s="52"/>
      <c r="H60" s="65"/>
      <c r="I60" s="61"/>
      <c r="J60" s="37"/>
      <c r="K60" s="52">
        <v>2</v>
      </c>
      <c r="L60" s="65">
        <v>7</v>
      </c>
      <c r="M60" s="91">
        <f t="shared" si="5"/>
        <v>9</v>
      </c>
    </row>
    <row r="61" spans="1:14" x14ac:dyDescent="0.25">
      <c r="A61" s="36" t="s">
        <v>16</v>
      </c>
      <c r="B61" s="24">
        <v>43689</v>
      </c>
      <c r="C61" s="23" t="s">
        <v>200</v>
      </c>
      <c r="D61" s="25" t="s">
        <v>113</v>
      </c>
      <c r="E61" s="49" t="s">
        <v>37</v>
      </c>
      <c r="F61" s="17" t="s">
        <v>201</v>
      </c>
      <c r="G61" s="52"/>
      <c r="H61" s="65"/>
      <c r="I61" s="61"/>
      <c r="J61" s="37"/>
      <c r="K61" s="52">
        <v>2</v>
      </c>
      <c r="L61" s="65">
        <v>7</v>
      </c>
      <c r="M61" s="91">
        <f t="shared" si="5"/>
        <v>9</v>
      </c>
    </row>
    <row r="62" spans="1:14" x14ac:dyDescent="0.25">
      <c r="A62" s="36" t="s">
        <v>16</v>
      </c>
      <c r="B62" s="24">
        <v>43693</v>
      </c>
      <c r="C62" s="23" t="s">
        <v>202</v>
      </c>
      <c r="D62" s="25" t="s">
        <v>203</v>
      </c>
      <c r="E62" s="49" t="s">
        <v>47</v>
      </c>
      <c r="F62" s="17">
        <v>15</v>
      </c>
      <c r="G62" s="52"/>
      <c r="H62" s="65"/>
      <c r="I62" s="61">
        <v>11</v>
      </c>
      <c r="J62" s="37">
        <v>17</v>
      </c>
      <c r="K62" s="52"/>
      <c r="L62" s="65"/>
      <c r="M62" s="91">
        <f t="shared" si="5"/>
        <v>28</v>
      </c>
    </row>
    <row r="63" spans="1:14" x14ac:dyDescent="0.25">
      <c r="A63" s="36" t="s">
        <v>16</v>
      </c>
      <c r="B63" s="24">
        <v>43693</v>
      </c>
      <c r="C63" s="23" t="s">
        <v>202</v>
      </c>
      <c r="D63" s="25" t="s">
        <v>203</v>
      </c>
      <c r="E63" s="49" t="s">
        <v>47</v>
      </c>
      <c r="F63" s="17">
        <v>15</v>
      </c>
      <c r="G63" s="52"/>
      <c r="H63" s="65"/>
      <c r="I63" s="61">
        <v>19</v>
      </c>
      <c r="J63" s="37">
        <v>17</v>
      </c>
      <c r="K63" s="52"/>
      <c r="L63" s="65"/>
      <c r="M63" s="91">
        <f t="shared" si="5"/>
        <v>36</v>
      </c>
    </row>
    <row r="64" spans="1:14" x14ac:dyDescent="0.25">
      <c r="A64" s="36" t="s">
        <v>16</v>
      </c>
      <c r="B64" s="24">
        <v>43693</v>
      </c>
      <c r="C64" s="23" t="s">
        <v>202</v>
      </c>
      <c r="D64" s="25" t="s">
        <v>203</v>
      </c>
      <c r="E64" s="49" t="s">
        <v>47</v>
      </c>
      <c r="F64" s="17">
        <v>15</v>
      </c>
      <c r="G64" s="52"/>
      <c r="H64" s="65"/>
      <c r="I64" s="61">
        <v>35</v>
      </c>
      <c r="J64" s="37">
        <v>25</v>
      </c>
      <c r="K64" s="52"/>
      <c r="L64" s="65"/>
      <c r="M64" s="91">
        <f t="shared" si="5"/>
        <v>60</v>
      </c>
    </row>
    <row r="65" spans="1:17" x14ac:dyDescent="0.25">
      <c r="A65" s="36" t="s">
        <v>16</v>
      </c>
      <c r="B65" s="24">
        <v>43693</v>
      </c>
      <c r="C65" s="23" t="s">
        <v>202</v>
      </c>
      <c r="D65" s="25" t="s">
        <v>203</v>
      </c>
      <c r="E65" s="49" t="s">
        <v>47</v>
      </c>
      <c r="F65" s="17">
        <v>15</v>
      </c>
      <c r="G65" s="52"/>
      <c r="H65" s="65"/>
      <c r="I65" s="61">
        <v>22</v>
      </c>
      <c r="J65" s="37">
        <v>17</v>
      </c>
      <c r="K65" s="52"/>
      <c r="L65" s="65"/>
      <c r="M65" s="91">
        <f t="shared" si="5"/>
        <v>39</v>
      </c>
    </row>
    <row r="66" spans="1:17" x14ac:dyDescent="0.25">
      <c r="A66" s="36" t="s">
        <v>16</v>
      </c>
      <c r="B66" s="24">
        <v>43693</v>
      </c>
      <c r="C66" s="23" t="s">
        <v>202</v>
      </c>
      <c r="D66" s="25" t="s">
        <v>203</v>
      </c>
      <c r="E66" s="49" t="s">
        <v>47</v>
      </c>
      <c r="F66" s="17">
        <v>15</v>
      </c>
      <c r="G66" s="52"/>
      <c r="H66" s="65"/>
      <c r="I66" s="61">
        <v>34</v>
      </c>
      <c r="J66" s="37">
        <v>13</v>
      </c>
      <c r="K66" s="52"/>
      <c r="L66" s="65"/>
      <c r="M66" s="91">
        <f t="shared" si="5"/>
        <v>47</v>
      </c>
    </row>
    <row r="67" spans="1:17" ht="15.75" thickBot="1" x14ac:dyDescent="0.3">
      <c r="A67" s="36" t="s">
        <v>16</v>
      </c>
      <c r="B67" s="24">
        <v>43693</v>
      </c>
      <c r="C67" s="23" t="s">
        <v>202</v>
      </c>
      <c r="D67" s="25" t="s">
        <v>203</v>
      </c>
      <c r="E67" s="49" t="s">
        <v>47</v>
      </c>
      <c r="F67" s="17">
        <v>15</v>
      </c>
      <c r="G67" s="52"/>
      <c r="H67" s="65"/>
      <c r="I67" s="61">
        <v>24</v>
      </c>
      <c r="J67" s="37">
        <v>23</v>
      </c>
      <c r="K67" s="52"/>
      <c r="L67" s="65"/>
      <c r="M67" s="91">
        <f t="shared" si="5"/>
        <v>47</v>
      </c>
    </row>
    <row r="68" spans="1:17" ht="16.5" thickTop="1" thickBot="1" x14ac:dyDescent="0.3">
      <c r="A68" s="19"/>
      <c r="B68" s="25"/>
      <c r="C68" s="25"/>
      <c r="D68" s="25"/>
      <c r="E68" s="49"/>
      <c r="F68" s="56" t="s">
        <v>6</v>
      </c>
      <c r="G68" s="84" t="s">
        <v>70</v>
      </c>
      <c r="H68" s="126">
        <f>SUM(G59:G67,I59:I67,K59:K67)</f>
        <v>151</v>
      </c>
      <c r="I68" s="127"/>
      <c r="J68" s="85" t="s">
        <v>69</v>
      </c>
      <c r="K68" s="126">
        <f>SUM(H59:H67,J59:J67,L59:L67)</f>
        <v>132</v>
      </c>
      <c r="L68" s="127"/>
      <c r="M68" s="90">
        <f>SUM(M59:M67)</f>
        <v>283</v>
      </c>
    </row>
    <row r="69" spans="1:17" ht="15.75" thickTop="1" x14ac:dyDescent="0.25">
      <c r="A69" s="36" t="s">
        <v>21</v>
      </c>
      <c r="B69" s="24">
        <v>43703</v>
      </c>
      <c r="C69" s="23" t="s">
        <v>204</v>
      </c>
      <c r="D69" s="25" t="s">
        <v>205</v>
      </c>
      <c r="E69" s="49" t="s">
        <v>45</v>
      </c>
      <c r="F69" s="17" t="s">
        <v>206</v>
      </c>
      <c r="G69" s="53"/>
      <c r="H69" s="66"/>
      <c r="I69" s="19"/>
      <c r="J69" s="32"/>
      <c r="K69" s="53"/>
      <c r="L69" s="66">
        <v>24</v>
      </c>
      <c r="M69" s="91">
        <f>SUM(G69:L69)</f>
        <v>24</v>
      </c>
    </row>
    <row r="70" spans="1:17" ht="15.75" thickBot="1" x14ac:dyDescent="0.3">
      <c r="A70" s="36" t="s">
        <v>21</v>
      </c>
      <c r="B70" s="24">
        <v>43704</v>
      </c>
      <c r="C70" s="23" t="s">
        <v>204</v>
      </c>
      <c r="D70" s="25" t="s">
        <v>205</v>
      </c>
      <c r="E70" s="49" t="s">
        <v>45</v>
      </c>
      <c r="F70" s="17" t="s">
        <v>206</v>
      </c>
      <c r="G70" s="53"/>
      <c r="H70" s="66"/>
      <c r="I70" s="19"/>
      <c r="J70" s="32"/>
      <c r="K70" s="53"/>
      <c r="L70" s="66">
        <v>24</v>
      </c>
      <c r="M70" s="91">
        <f>SUM(G70:L70)</f>
        <v>24</v>
      </c>
    </row>
    <row r="71" spans="1:17" ht="16.5" thickTop="1" thickBot="1" x14ac:dyDescent="0.3">
      <c r="A71" s="19" t="s">
        <v>126</v>
      </c>
      <c r="B71" s="25"/>
      <c r="C71" s="25"/>
      <c r="D71" s="25"/>
      <c r="E71" s="49"/>
      <c r="F71" s="56" t="s">
        <v>6</v>
      </c>
      <c r="G71" s="84" t="s">
        <v>70</v>
      </c>
      <c r="H71" s="126">
        <f>SUM(G69:G70,I69:I70,K69:K70)</f>
        <v>0</v>
      </c>
      <c r="I71" s="127">
        <f>SUM(I69:I70)</f>
        <v>0</v>
      </c>
      <c r="J71" s="85" t="s">
        <v>69</v>
      </c>
      <c r="K71" s="126">
        <f>SUM(H69:H70,J69:J70,L69:L70)</f>
        <v>48</v>
      </c>
      <c r="L71" s="127">
        <f>SUM(L69:L70)</f>
        <v>48</v>
      </c>
      <c r="M71" s="90">
        <f>SUM(M69:M70)</f>
        <v>48</v>
      </c>
    </row>
    <row r="72" spans="1:17" ht="16.5" thickTop="1" thickBot="1" x14ac:dyDescent="0.3">
      <c r="A72" s="112" t="s">
        <v>126</v>
      </c>
      <c r="D72" s="22"/>
      <c r="E72" s="128" t="s">
        <v>52</v>
      </c>
      <c r="F72" s="129"/>
      <c r="G72" s="79">
        <f t="shared" ref="G72:L72" si="6">SUM(G59:G67,G69:G70)</f>
        <v>0</v>
      </c>
      <c r="H72" s="79">
        <f t="shared" si="6"/>
        <v>0</v>
      </c>
      <c r="I72" s="79">
        <f t="shared" si="6"/>
        <v>145</v>
      </c>
      <c r="J72" s="79">
        <f t="shared" si="6"/>
        <v>112</v>
      </c>
      <c r="K72" s="79">
        <f t="shared" si="6"/>
        <v>6</v>
      </c>
      <c r="L72" s="79">
        <f t="shared" si="6"/>
        <v>68</v>
      </c>
      <c r="M72" s="93">
        <f>SUM(M68,M71)</f>
        <v>331</v>
      </c>
    </row>
    <row r="73" spans="1:17" ht="16.5" thickTop="1" thickBot="1" x14ac:dyDescent="0.3">
      <c r="F73" s="6"/>
      <c r="G73" s="6"/>
      <c r="H73" s="6"/>
      <c r="I73" s="6"/>
      <c r="J73" s="6"/>
      <c r="K73" s="6"/>
    </row>
    <row r="74" spans="1:17" ht="16.5" thickTop="1" thickBot="1" x14ac:dyDescent="0.3">
      <c r="A74" s="113" t="s">
        <v>126</v>
      </c>
      <c r="E74" s="22"/>
      <c r="F74" s="130" t="s">
        <v>10</v>
      </c>
      <c r="G74" s="131"/>
      <c r="H74" s="131"/>
      <c r="I74" s="131"/>
      <c r="J74" s="131"/>
      <c r="K74" s="132"/>
      <c r="L74" s="40"/>
      <c r="M74" s="42">
        <f>SUM(G72,I72,K72)</f>
        <v>151</v>
      </c>
    </row>
    <row r="75" spans="1:17" ht="16.5" thickTop="1" thickBot="1" x14ac:dyDescent="0.3">
      <c r="A75" s="113" t="s">
        <v>126</v>
      </c>
      <c r="E75" s="22"/>
      <c r="F75" s="145" t="s">
        <v>11</v>
      </c>
      <c r="G75" s="146"/>
      <c r="H75" s="146"/>
      <c r="I75" s="146"/>
      <c r="J75" s="146"/>
      <c r="K75" s="147"/>
      <c r="L75" s="41"/>
      <c r="M75" s="43">
        <f>SUM(H72,J72,L72)</f>
        <v>180</v>
      </c>
    </row>
    <row r="76" spans="1:17" ht="21.75" thickTop="1" x14ac:dyDescent="0.35">
      <c r="A76" s="138" t="s">
        <v>0</v>
      </c>
      <c r="B76" s="138"/>
      <c r="C76" s="138"/>
      <c r="D76" s="138"/>
      <c r="E76" s="138"/>
      <c r="F76" s="138"/>
      <c r="G76" s="138"/>
      <c r="H76" s="9"/>
      <c r="I76" s="9"/>
      <c r="J76" s="9"/>
      <c r="K76" s="9"/>
      <c r="L76" s="9"/>
      <c r="M76" s="9"/>
      <c r="N76" s="1"/>
    </row>
    <row r="77" spans="1:17" ht="15.75" x14ac:dyDescent="0.25">
      <c r="A77" s="139" t="s">
        <v>1</v>
      </c>
      <c r="B77" s="139"/>
      <c r="C77" s="139"/>
      <c r="D77" s="139"/>
      <c r="E77" s="139"/>
      <c r="F77" s="139"/>
      <c r="G77" s="139"/>
      <c r="H77" s="13"/>
      <c r="I77" s="13"/>
      <c r="J77" s="13"/>
      <c r="K77" s="13"/>
      <c r="L77" s="13"/>
      <c r="M77" s="13"/>
      <c r="N77" s="13"/>
    </row>
    <row r="78" spans="1:17" ht="15.75" x14ac:dyDescent="0.25">
      <c r="A78" s="140" t="s">
        <v>56</v>
      </c>
      <c r="B78" s="140"/>
      <c r="C78" s="140"/>
      <c r="D78" s="140"/>
      <c r="E78" s="140"/>
      <c r="F78" s="140"/>
      <c r="G78" s="140"/>
      <c r="H78" s="15"/>
      <c r="I78" s="15"/>
      <c r="J78" s="15"/>
      <c r="K78" s="15"/>
      <c r="L78" s="16"/>
      <c r="M78" s="16"/>
      <c r="N78" s="13"/>
    </row>
    <row r="79" spans="1:17" ht="16.5" thickBot="1" x14ac:dyDescent="0.3">
      <c r="A79" s="140" t="s">
        <v>207</v>
      </c>
      <c r="B79" s="140"/>
      <c r="C79" s="140"/>
      <c r="D79" s="140"/>
      <c r="E79" s="140"/>
      <c r="F79" s="140"/>
      <c r="G79" s="140"/>
      <c r="H79" s="16"/>
      <c r="I79" s="16"/>
      <c r="J79" s="16"/>
      <c r="K79" s="16"/>
      <c r="L79" s="16"/>
      <c r="M79" s="16"/>
      <c r="N79" s="13"/>
    </row>
    <row r="80" spans="1:17" ht="16.5" thickTop="1" thickBot="1" x14ac:dyDescent="0.3">
      <c r="A80" s="141" t="s">
        <v>36</v>
      </c>
      <c r="B80" s="141" t="s">
        <v>2</v>
      </c>
      <c r="C80" s="141" t="s">
        <v>3</v>
      </c>
      <c r="D80" s="141" t="s">
        <v>4</v>
      </c>
      <c r="E80" s="143" t="s">
        <v>7</v>
      </c>
      <c r="F80" s="141" t="s">
        <v>5</v>
      </c>
      <c r="G80" s="137" t="s">
        <v>51</v>
      </c>
      <c r="H80" s="137"/>
      <c r="I80" s="135" t="s">
        <v>50</v>
      </c>
      <c r="J80" s="136"/>
      <c r="K80" s="137" t="s">
        <v>49</v>
      </c>
      <c r="L80" s="137"/>
      <c r="M80" s="133" t="s">
        <v>6</v>
      </c>
      <c r="P80" t="s">
        <v>281</v>
      </c>
      <c r="Q80">
        <f>SUM('3er trim 2018'!M30,'3er trim 2018'!M54,'3er trim 2018'!M73)</f>
        <v>2006</v>
      </c>
    </row>
    <row r="81" spans="1:17" ht="16.5" thickTop="1" thickBot="1" x14ac:dyDescent="0.3">
      <c r="A81" s="142"/>
      <c r="B81" s="142"/>
      <c r="C81" s="142"/>
      <c r="D81" s="142"/>
      <c r="E81" s="144"/>
      <c r="F81" s="142"/>
      <c r="G81" s="51" t="s">
        <v>8</v>
      </c>
      <c r="H81" s="64" t="s">
        <v>9</v>
      </c>
      <c r="I81" s="30" t="s">
        <v>8</v>
      </c>
      <c r="J81" s="31" t="s">
        <v>9</v>
      </c>
      <c r="K81" s="51" t="s">
        <v>8</v>
      </c>
      <c r="L81" s="64" t="s">
        <v>9</v>
      </c>
      <c r="M81" s="134"/>
      <c r="P81" t="s">
        <v>282</v>
      </c>
      <c r="Q81">
        <f>SUM('1er trimestre'!N46,'1er trimestre'!N96,'1er trimestre'!N139)</f>
        <v>1871</v>
      </c>
    </row>
    <row r="82" spans="1:17" ht="15.75" thickTop="1" x14ac:dyDescent="0.25">
      <c r="A82" s="94" t="s">
        <v>151</v>
      </c>
      <c r="B82" s="95">
        <v>43709</v>
      </c>
      <c r="C82" s="96" t="s">
        <v>145</v>
      </c>
      <c r="D82" s="97" t="s">
        <v>160</v>
      </c>
      <c r="E82" s="98" t="s">
        <v>113</v>
      </c>
      <c r="F82" s="99"/>
      <c r="G82" s="100"/>
      <c r="H82" s="101"/>
      <c r="I82" s="102"/>
      <c r="J82" s="103">
        <v>6</v>
      </c>
      <c r="K82" s="100"/>
      <c r="L82" s="101"/>
      <c r="M82" s="104">
        <f>SUM(G82:L82)</f>
        <v>6</v>
      </c>
      <c r="P82" t="s">
        <v>283</v>
      </c>
      <c r="Q82">
        <f>SUM('2o trimestre'!M53,'2o trimestre'!M104,'2o trimestre'!M163)</f>
        <v>1928</v>
      </c>
    </row>
    <row r="83" spans="1:17" ht="15.75" thickBot="1" x14ac:dyDescent="0.3">
      <c r="A83" s="36" t="s">
        <v>16</v>
      </c>
      <c r="B83" s="24">
        <v>43710</v>
      </c>
      <c r="C83" s="23" t="s">
        <v>208</v>
      </c>
      <c r="D83" s="25" t="s">
        <v>209</v>
      </c>
      <c r="E83" s="49" t="s">
        <v>210</v>
      </c>
      <c r="F83" s="17">
        <v>12</v>
      </c>
      <c r="G83" s="52">
        <v>7</v>
      </c>
      <c r="H83" s="65">
        <v>7</v>
      </c>
      <c r="I83" s="61"/>
      <c r="J83" s="37"/>
      <c r="K83" s="52"/>
      <c r="L83" s="65"/>
      <c r="M83" s="91">
        <f>SUM(G83:L83)</f>
        <v>14</v>
      </c>
      <c r="P83" t="s">
        <v>284</v>
      </c>
      <c r="Q83">
        <f>SUM(M96,M72,M49)</f>
        <v>4817</v>
      </c>
    </row>
    <row r="84" spans="1:17" ht="16.5" thickTop="1" thickBot="1" x14ac:dyDescent="0.3">
      <c r="A84" s="19" t="s">
        <v>126</v>
      </c>
      <c r="B84" s="25"/>
      <c r="C84" s="25"/>
      <c r="D84" s="25"/>
      <c r="E84" s="49"/>
      <c r="F84" s="56" t="s">
        <v>6</v>
      </c>
      <c r="G84" s="84" t="s">
        <v>70</v>
      </c>
      <c r="H84" s="126">
        <f>SUM(G83:G83,I83:I83,K83:K83)</f>
        <v>7</v>
      </c>
      <c r="I84" s="127"/>
      <c r="J84" s="85" t="s">
        <v>69</v>
      </c>
      <c r="K84" s="126">
        <f>SUM(H83:H83,J83:J83,L83:L83)</f>
        <v>7</v>
      </c>
      <c r="L84" s="127"/>
      <c r="M84" s="90">
        <f>SUM(M83)</f>
        <v>14</v>
      </c>
      <c r="P84" t="s">
        <v>6</v>
      </c>
      <c r="Q84">
        <f>SUM(Q80:Q83)</f>
        <v>10622</v>
      </c>
    </row>
    <row r="85" spans="1:17" ht="15.75" thickTop="1" x14ac:dyDescent="0.25">
      <c r="A85" s="36" t="s">
        <v>23</v>
      </c>
      <c r="B85" s="24">
        <v>43725</v>
      </c>
      <c r="C85" s="23" t="s">
        <v>214</v>
      </c>
      <c r="D85" s="25" t="s">
        <v>215</v>
      </c>
      <c r="E85" s="49" t="s">
        <v>37</v>
      </c>
      <c r="F85" s="114" t="s">
        <v>191</v>
      </c>
      <c r="G85" s="52">
        <v>126</v>
      </c>
      <c r="H85" s="65">
        <v>106</v>
      </c>
      <c r="I85" s="61"/>
      <c r="J85" s="37"/>
      <c r="K85" s="52"/>
      <c r="L85" s="65"/>
      <c r="M85" s="91">
        <f t="shared" ref="M85:M90" si="7">SUM(G85:L85)</f>
        <v>232</v>
      </c>
    </row>
    <row r="86" spans="1:17" x14ac:dyDescent="0.25">
      <c r="A86" s="36" t="s">
        <v>23</v>
      </c>
      <c r="B86" s="24">
        <v>43726</v>
      </c>
      <c r="C86" s="23" t="s">
        <v>280</v>
      </c>
      <c r="D86" s="25" t="s">
        <v>215</v>
      </c>
      <c r="E86" s="49" t="s">
        <v>37</v>
      </c>
      <c r="F86" s="114" t="s">
        <v>191</v>
      </c>
      <c r="G86" s="52">
        <v>126</v>
      </c>
      <c r="H86" s="65">
        <v>106</v>
      </c>
      <c r="I86" s="61"/>
      <c r="J86" s="37"/>
      <c r="K86" s="52"/>
      <c r="L86" s="65"/>
      <c r="M86" s="91">
        <f t="shared" si="7"/>
        <v>232</v>
      </c>
    </row>
    <row r="87" spans="1:17" x14ac:dyDescent="0.25">
      <c r="A87" s="36" t="s">
        <v>23</v>
      </c>
      <c r="B87" s="24">
        <v>43732</v>
      </c>
      <c r="C87" s="23" t="s">
        <v>211</v>
      </c>
      <c r="D87" s="25" t="s">
        <v>212</v>
      </c>
      <c r="E87" s="49" t="s">
        <v>213</v>
      </c>
      <c r="F87" s="114" t="s">
        <v>191</v>
      </c>
      <c r="G87" s="52">
        <v>158</v>
      </c>
      <c r="H87" s="65">
        <v>182</v>
      </c>
      <c r="I87" s="61"/>
      <c r="J87" s="37"/>
      <c r="K87" s="52"/>
      <c r="L87" s="65"/>
      <c r="M87" s="91">
        <f t="shared" si="7"/>
        <v>340</v>
      </c>
    </row>
    <row r="88" spans="1:17" x14ac:dyDescent="0.25">
      <c r="A88" s="36" t="s">
        <v>23</v>
      </c>
      <c r="B88" s="24">
        <v>43734</v>
      </c>
      <c r="C88" s="23" t="s">
        <v>214</v>
      </c>
      <c r="D88" s="25" t="s">
        <v>216</v>
      </c>
      <c r="E88" s="49" t="s">
        <v>218</v>
      </c>
      <c r="F88" s="114" t="s">
        <v>191</v>
      </c>
      <c r="G88" s="52">
        <v>195</v>
      </c>
      <c r="H88" s="65">
        <v>192</v>
      </c>
      <c r="I88" s="61"/>
      <c r="J88" s="37"/>
      <c r="K88" s="52"/>
      <c r="L88" s="65"/>
      <c r="M88" s="91">
        <f t="shared" si="7"/>
        <v>387</v>
      </c>
    </row>
    <row r="89" spans="1:17" x14ac:dyDescent="0.25">
      <c r="A89" s="36" t="s">
        <v>23</v>
      </c>
      <c r="B89" s="24">
        <v>43734</v>
      </c>
      <c r="C89" s="23" t="s">
        <v>214</v>
      </c>
      <c r="D89" s="25" t="s">
        <v>217</v>
      </c>
      <c r="E89" s="49" t="s">
        <v>218</v>
      </c>
      <c r="F89" s="114" t="s">
        <v>191</v>
      </c>
      <c r="G89" s="52">
        <v>187</v>
      </c>
      <c r="H89" s="65">
        <v>185</v>
      </c>
      <c r="I89" s="61"/>
      <c r="J89" s="37"/>
      <c r="K89" s="52"/>
      <c r="L89" s="65"/>
      <c r="M89" s="91">
        <f t="shared" si="7"/>
        <v>372</v>
      </c>
    </row>
    <row r="90" spans="1:17" ht="15.75" thickBot="1" x14ac:dyDescent="0.3">
      <c r="A90" s="36" t="s">
        <v>23</v>
      </c>
      <c r="B90" s="24">
        <v>43734</v>
      </c>
      <c r="C90" s="23" t="s">
        <v>280</v>
      </c>
      <c r="D90" s="25" t="s">
        <v>217</v>
      </c>
      <c r="E90" s="49" t="s">
        <v>218</v>
      </c>
      <c r="F90" s="114" t="s">
        <v>191</v>
      </c>
      <c r="G90" s="52">
        <v>382</v>
      </c>
      <c r="H90" s="65">
        <v>377</v>
      </c>
      <c r="I90" s="124"/>
      <c r="J90" s="125"/>
      <c r="K90" s="124"/>
      <c r="L90" s="125"/>
      <c r="M90" s="91">
        <f t="shared" si="7"/>
        <v>759</v>
      </c>
    </row>
    <row r="91" spans="1:17" ht="16.5" thickTop="1" thickBot="1" x14ac:dyDescent="0.3">
      <c r="A91" s="19" t="s">
        <v>126</v>
      </c>
      <c r="B91" s="25"/>
      <c r="C91" s="25"/>
      <c r="D91" s="49"/>
      <c r="E91" s="49"/>
      <c r="F91" s="56" t="s">
        <v>6</v>
      </c>
      <c r="G91" s="84" t="s">
        <v>70</v>
      </c>
      <c r="H91" s="126">
        <f>SUM(G85:G90,I85:I90,K85:K90)</f>
        <v>1174</v>
      </c>
      <c r="I91" s="127"/>
      <c r="J91" s="85" t="s">
        <v>69</v>
      </c>
      <c r="K91" s="126">
        <f>SUM(H85:H90,J85:J90,L85:L90)</f>
        <v>1148</v>
      </c>
      <c r="L91" s="127"/>
      <c r="M91" s="90">
        <f>SUM(M85:M90)</f>
        <v>2322</v>
      </c>
    </row>
    <row r="92" spans="1:17" ht="16.5" thickTop="1" thickBot="1" x14ac:dyDescent="0.3">
      <c r="A92" s="76" t="s">
        <v>53</v>
      </c>
      <c r="B92" s="24">
        <v>43710</v>
      </c>
      <c r="C92" s="23" t="s">
        <v>219</v>
      </c>
      <c r="D92" s="25" t="s">
        <v>220</v>
      </c>
      <c r="E92" s="49" t="s">
        <v>221</v>
      </c>
      <c r="F92" s="17">
        <v>5</v>
      </c>
      <c r="G92" s="53">
        <v>2</v>
      </c>
      <c r="H92" s="66">
        <v>6</v>
      </c>
      <c r="I92" s="19"/>
      <c r="J92" s="32"/>
      <c r="K92" s="53"/>
      <c r="L92" s="66"/>
      <c r="M92" s="91">
        <f>SUM(G92:L92)</f>
        <v>8</v>
      </c>
    </row>
    <row r="93" spans="1:17" ht="16.5" thickTop="1" thickBot="1" x14ac:dyDescent="0.3">
      <c r="A93" s="19" t="s">
        <v>126</v>
      </c>
      <c r="B93" s="25"/>
      <c r="C93" s="25"/>
      <c r="D93" s="25"/>
      <c r="E93" s="49"/>
      <c r="F93" s="56" t="s">
        <v>6</v>
      </c>
      <c r="G93" s="84" t="s">
        <v>70</v>
      </c>
      <c r="H93" s="126">
        <f>SUM(G92:G92,I92:I92,K92:K92)</f>
        <v>2</v>
      </c>
      <c r="I93" s="127">
        <f>SUM(I92:I92)</f>
        <v>0</v>
      </c>
      <c r="J93" s="85" t="s">
        <v>69</v>
      </c>
      <c r="K93" s="126">
        <f>SUM(H92:H92,J92:J92,L92:L92)</f>
        <v>6</v>
      </c>
      <c r="L93" s="127">
        <f>SUM(L92:L92)</f>
        <v>0</v>
      </c>
      <c r="M93" s="90">
        <f>SUM(M92:M92)</f>
        <v>8</v>
      </c>
    </row>
    <row r="94" spans="1:17" ht="16.5" thickTop="1" thickBot="1" x14ac:dyDescent="0.3">
      <c r="A94" s="36" t="s">
        <v>19</v>
      </c>
      <c r="B94" s="23">
        <v>43731</v>
      </c>
      <c r="C94" s="25" t="s">
        <v>222</v>
      </c>
      <c r="D94" s="25"/>
      <c r="E94" s="49" t="s">
        <v>223</v>
      </c>
      <c r="F94" s="17" t="s">
        <v>191</v>
      </c>
      <c r="G94" s="53">
        <v>3</v>
      </c>
      <c r="H94" s="66">
        <v>1</v>
      </c>
      <c r="I94" s="19"/>
      <c r="J94" s="32"/>
      <c r="K94" s="53"/>
      <c r="L94" s="66"/>
      <c r="M94" s="91">
        <f>SUM(G94:L94)</f>
        <v>4</v>
      </c>
    </row>
    <row r="95" spans="1:17" ht="16.5" thickTop="1" thickBot="1" x14ac:dyDescent="0.3">
      <c r="A95" s="112" t="s">
        <v>126</v>
      </c>
      <c r="D95" s="22"/>
      <c r="E95" s="148" t="s">
        <v>6</v>
      </c>
      <c r="F95" s="149"/>
      <c r="G95" s="85" t="s">
        <v>70</v>
      </c>
      <c r="H95" s="126">
        <f>SUM(G94:G94,I94:I94,K94:K94)</f>
        <v>3</v>
      </c>
      <c r="I95" s="127"/>
      <c r="J95" s="85" t="s">
        <v>69</v>
      </c>
      <c r="K95" s="126">
        <f>SUM(H94:H94,J94:J94,L94:L94)</f>
        <v>1</v>
      </c>
      <c r="L95" s="127"/>
      <c r="M95" s="92">
        <f>SUM(M94:M94)</f>
        <v>4</v>
      </c>
    </row>
    <row r="96" spans="1:17" ht="16.5" thickTop="1" thickBot="1" x14ac:dyDescent="0.3">
      <c r="A96" s="112" t="s">
        <v>126</v>
      </c>
      <c r="D96" s="22"/>
      <c r="E96" s="128" t="s">
        <v>52</v>
      </c>
      <c r="F96" s="129"/>
      <c r="G96" s="79">
        <f t="shared" ref="G96:L96" si="8">SUM(G82:G82,G83:G83,G85:G90,G92:G92,G94:G94)</f>
        <v>1186</v>
      </c>
      <c r="H96" s="79">
        <f t="shared" si="8"/>
        <v>1162</v>
      </c>
      <c r="I96" s="79">
        <f t="shared" si="8"/>
        <v>0</v>
      </c>
      <c r="J96" s="79">
        <f t="shared" si="8"/>
        <v>6</v>
      </c>
      <c r="K96" s="79">
        <f t="shared" si="8"/>
        <v>0</v>
      </c>
      <c r="L96" s="79">
        <f t="shared" si="8"/>
        <v>0</v>
      </c>
      <c r="M96" s="93">
        <f>SUM(M82,M84,M91,M93,M95)</f>
        <v>2354</v>
      </c>
    </row>
    <row r="97" spans="1:13" ht="16.5" thickTop="1" thickBot="1" x14ac:dyDescent="0.3">
      <c r="F97" s="6"/>
      <c r="G97" s="6"/>
      <c r="H97" s="6"/>
      <c r="I97" s="6"/>
      <c r="J97" s="6"/>
      <c r="K97" s="6"/>
    </row>
    <row r="98" spans="1:13" ht="16.5" thickTop="1" thickBot="1" x14ac:dyDescent="0.3">
      <c r="A98" s="113" t="s">
        <v>126</v>
      </c>
      <c r="E98" s="22"/>
      <c r="F98" s="130" t="s">
        <v>10</v>
      </c>
      <c r="G98" s="131"/>
      <c r="H98" s="131"/>
      <c r="I98" s="131"/>
      <c r="J98" s="131"/>
      <c r="K98" s="132"/>
      <c r="L98" s="40"/>
      <c r="M98" s="42">
        <f>SUM(G96,I96,K96)</f>
        <v>1186</v>
      </c>
    </row>
    <row r="99" spans="1:13" ht="16.5" thickTop="1" thickBot="1" x14ac:dyDescent="0.3">
      <c r="A99" s="113" t="s">
        <v>126</v>
      </c>
      <c r="E99" s="22"/>
      <c r="F99" s="145" t="s">
        <v>11</v>
      </c>
      <c r="G99" s="146"/>
      <c r="H99" s="146"/>
      <c r="I99" s="146"/>
      <c r="J99" s="146"/>
      <c r="K99" s="147"/>
      <c r="L99" s="41"/>
      <c r="M99" s="43">
        <f>SUM(H96,J96,L96)</f>
        <v>1168</v>
      </c>
    </row>
    <row r="100" spans="1:13" ht="15.75" thickTop="1" x14ac:dyDescent="0.25"/>
  </sheetData>
  <mergeCells count="78">
    <mergeCell ref="F99:K99"/>
    <mergeCell ref="E95:F95"/>
    <mergeCell ref="H95:I95"/>
    <mergeCell ref="K95:L95"/>
    <mergeCell ref="E96:F96"/>
    <mergeCell ref="F98:K98"/>
    <mergeCell ref="H91:I91"/>
    <mergeCell ref="K91:L91"/>
    <mergeCell ref="H93:I93"/>
    <mergeCell ref="K93:L93"/>
    <mergeCell ref="M80:M81"/>
    <mergeCell ref="H84:I84"/>
    <mergeCell ref="K84:L84"/>
    <mergeCell ref="F80:F81"/>
    <mergeCell ref="F74:K74"/>
    <mergeCell ref="F75:K75"/>
    <mergeCell ref="A76:G76"/>
    <mergeCell ref="A77:G77"/>
    <mergeCell ref="A78:G78"/>
    <mergeCell ref="A79:G79"/>
    <mergeCell ref="A80:A81"/>
    <mergeCell ref="B80:B81"/>
    <mergeCell ref="C80:C81"/>
    <mergeCell ref="D80:D81"/>
    <mergeCell ref="E80:E81"/>
    <mergeCell ref="G80:H80"/>
    <mergeCell ref="I80:J80"/>
    <mergeCell ref="K80:L80"/>
    <mergeCell ref="H71:I71"/>
    <mergeCell ref="K71:L71"/>
    <mergeCell ref="E72:F72"/>
    <mergeCell ref="H68:I68"/>
    <mergeCell ref="K68:L68"/>
    <mergeCell ref="I57:J57"/>
    <mergeCell ref="K57:L57"/>
    <mergeCell ref="M57:M58"/>
    <mergeCell ref="A57:A58"/>
    <mergeCell ref="B57:B58"/>
    <mergeCell ref="C57:C58"/>
    <mergeCell ref="D57:D58"/>
    <mergeCell ref="E57:E58"/>
    <mergeCell ref="F57:F58"/>
    <mergeCell ref="A53:G53"/>
    <mergeCell ref="A54:G54"/>
    <mergeCell ref="A55:G55"/>
    <mergeCell ref="A56:G56"/>
    <mergeCell ref="G57:H57"/>
    <mergeCell ref="K46:L46"/>
    <mergeCell ref="E49:F49"/>
    <mergeCell ref="H48:I48"/>
    <mergeCell ref="K48:L48"/>
    <mergeCell ref="F52:K52"/>
    <mergeCell ref="F51:K51"/>
    <mergeCell ref="H46:I46"/>
    <mergeCell ref="I5:J5"/>
    <mergeCell ref="K5:L5"/>
    <mergeCell ref="M5:M6"/>
    <mergeCell ref="H10:I10"/>
    <mergeCell ref="K10:L10"/>
    <mergeCell ref="H20:I20"/>
    <mergeCell ref="K20:L20"/>
    <mergeCell ref="H27:I27"/>
    <mergeCell ref="K27:L27"/>
    <mergeCell ref="H12:I12"/>
    <mergeCell ref="K12:L12"/>
    <mergeCell ref="H16:I16"/>
    <mergeCell ref="K16:L16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</mergeCells>
  <phoneticPr fontId="18" type="noConversion"/>
  <hyperlinks>
    <hyperlink ref="G5" r:id="rId1" display="NIÑ@S" xr:uid="{B56F1C35-2304-4B47-93E5-7A2C834A191C}"/>
    <hyperlink ref="G57" r:id="rId2" display="NIÑ@S" xr:uid="{4E2D490E-45EF-4457-840F-D442D48CD58A}"/>
    <hyperlink ref="G80" r:id="rId3" display="NIÑ@S" xr:uid="{E0A7A1F0-6221-4A12-B1C8-4C4D7A2FC5E8}"/>
  </hyperlinks>
  <pageMargins left="0.7" right="0.7" top="0.75" bottom="0.75" header="0.3" footer="0.3"/>
  <pageSetup scale="71" orientation="portrait" r:id="rId4"/>
  <rowBreaks count="1" manualBreakCount="1">
    <brk id="52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FORMATO</vt:lpstr>
      <vt:lpstr>3er trim 2018</vt:lpstr>
      <vt:lpstr>1er trimestre</vt:lpstr>
      <vt:lpstr>2o trimestre</vt:lpstr>
      <vt:lpstr>3er trimestre</vt:lpstr>
      <vt:lpstr>'1er trimestre'!Área_de_impresión</vt:lpstr>
      <vt:lpstr>'2o trimestre'!Área_de_impresión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2019-10-02T15:47:20Z</cp:lastPrinted>
  <dcterms:created xsi:type="dcterms:W3CDTF">2019-03-11T20:25:07Z</dcterms:created>
  <dcterms:modified xsi:type="dcterms:W3CDTF">2019-10-08T20:11:34Z</dcterms:modified>
</cp:coreProperties>
</file>