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zde\Documents\INFORMES MENSUALES\ZZ Base de Datos\"/>
    </mc:Choice>
  </mc:AlternateContent>
  <xr:revisionPtr revIDLastSave="0" documentId="13_ncr:1_{64267E88-B156-4478-934A-FE48CD7D6CF6}" xr6:coauthVersionLast="45" xr6:coauthVersionMax="45" xr10:uidLastSave="{00000000-0000-0000-0000-000000000000}"/>
  <bookViews>
    <workbookView xWindow="-120" yWindow="-120" windowWidth="24240" windowHeight="13140" firstSheet="1" activeTab="2" xr2:uid="{00000000-000D-0000-FFFF-FFFF00000000}"/>
  </bookViews>
  <sheets>
    <sheet name="1er. trimestre" sheetId="6" r:id="rId1"/>
    <sheet name="2o trimestre" sheetId="7" r:id="rId2"/>
    <sheet name="3er trimestre" sheetId="8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2" i="8" l="1"/>
  <c r="I72" i="8"/>
  <c r="N72" i="8"/>
  <c r="M72" i="8"/>
  <c r="J72" i="8"/>
  <c r="I73" i="8" l="1"/>
  <c r="J73" i="8"/>
  <c r="K73" i="8"/>
  <c r="L73" i="8"/>
  <c r="M73" i="8"/>
  <c r="H73" i="8"/>
  <c r="N61" i="6" l="1"/>
  <c r="I9" i="6"/>
  <c r="I47" i="8" l="1"/>
  <c r="J47" i="8"/>
  <c r="K47" i="8"/>
  <c r="L47" i="8"/>
  <c r="M47" i="8"/>
  <c r="H47" i="8"/>
  <c r="I35" i="8"/>
  <c r="N37" i="8"/>
  <c r="N38" i="8"/>
  <c r="N39" i="8"/>
  <c r="N40" i="8"/>
  <c r="N41" i="8"/>
  <c r="N71" i="8"/>
  <c r="N70" i="8"/>
  <c r="N69" i="8"/>
  <c r="L68" i="8"/>
  <c r="I68" i="8"/>
  <c r="N67" i="8"/>
  <c r="N66" i="8"/>
  <c r="N65" i="8"/>
  <c r="M68" i="8"/>
  <c r="J68" i="8"/>
  <c r="L64" i="8"/>
  <c r="I64" i="8"/>
  <c r="N63" i="8"/>
  <c r="N62" i="8"/>
  <c r="N61" i="8"/>
  <c r="M60" i="8"/>
  <c r="L60" i="8"/>
  <c r="J60" i="8"/>
  <c r="I60" i="8"/>
  <c r="N59" i="8"/>
  <c r="N60" i="8" s="1"/>
  <c r="L46" i="8"/>
  <c r="I46" i="8"/>
  <c r="N45" i="8"/>
  <c r="M44" i="8"/>
  <c r="M46" i="8" s="1"/>
  <c r="L44" i="8"/>
  <c r="J44" i="8"/>
  <c r="J46" i="8" s="1"/>
  <c r="I44" i="8"/>
  <c r="N43" i="8"/>
  <c r="L42" i="8"/>
  <c r="I42" i="8"/>
  <c r="N36" i="8"/>
  <c r="M35" i="8"/>
  <c r="L35" i="8"/>
  <c r="J35" i="8"/>
  <c r="N35" i="8"/>
  <c r="M22" i="8"/>
  <c r="L22" i="8"/>
  <c r="K22" i="8"/>
  <c r="J22" i="8"/>
  <c r="I22" i="8"/>
  <c r="H22" i="8"/>
  <c r="L21" i="8"/>
  <c r="I21" i="8"/>
  <c r="N20" i="8"/>
  <c r="N19" i="8"/>
  <c r="M18" i="8"/>
  <c r="L18" i="8"/>
  <c r="J18" i="8"/>
  <c r="I18" i="8"/>
  <c r="N17" i="8"/>
  <c r="N16" i="8"/>
  <c r="L15" i="8"/>
  <c r="I15" i="8"/>
  <c r="N14" i="8"/>
  <c r="M13" i="8"/>
  <c r="M21" i="8" s="1"/>
  <c r="L13" i="8"/>
  <c r="J13" i="8"/>
  <c r="J15" i="8" s="1"/>
  <c r="I13" i="8"/>
  <c r="N12" i="8"/>
  <c r="L11" i="8"/>
  <c r="I11" i="8"/>
  <c r="N10" i="8"/>
  <c r="L9" i="8"/>
  <c r="I9" i="8"/>
  <c r="N8" i="8"/>
  <c r="N9" i="8" s="1"/>
  <c r="N7" i="8"/>
  <c r="N75" i="8" l="1"/>
  <c r="N50" i="8"/>
  <c r="N25" i="8"/>
  <c r="N64" i="8"/>
  <c r="N42" i="8"/>
  <c r="N76" i="8"/>
  <c r="N46" i="8"/>
  <c r="N44" i="8"/>
  <c r="N68" i="8"/>
  <c r="N73" i="8" s="1"/>
  <c r="N18" i="8"/>
  <c r="N21" i="8"/>
  <c r="N49" i="8"/>
  <c r="N15" i="8"/>
  <c r="N13" i="8"/>
  <c r="N11" i="8"/>
  <c r="N24" i="8"/>
  <c r="J21" i="8"/>
  <c r="M15" i="8"/>
  <c r="N184" i="6"/>
  <c r="I184" i="6"/>
  <c r="J184" i="6"/>
  <c r="K184" i="6"/>
  <c r="L184" i="6"/>
  <c r="M184" i="6"/>
  <c r="H184" i="6"/>
  <c r="N183" i="6"/>
  <c r="L183" i="6"/>
  <c r="I183" i="6"/>
  <c r="N174" i="6"/>
  <c r="L174" i="6"/>
  <c r="I174" i="6"/>
  <c r="I166" i="6"/>
  <c r="L166" i="6"/>
  <c r="N166" i="6"/>
  <c r="N161" i="6"/>
  <c r="N164" i="6"/>
  <c r="L164" i="6"/>
  <c r="I164" i="6"/>
  <c r="N150" i="6"/>
  <c r="N151" i="6"/>
  <c r="N152" i="6"/>
  <c r="N153" i="6"/>
  <c r="N154" i="6"/>
  <c r="N155" i="6"/>
  <c r="N156" i="6"/>
  <c r="N157" i="6"/>
  <c r="N158" i="6"/>
  <c r="N159" i="6"/>
  <c r="N160" i="6"/>
  <c r="N149" i="6"/>
  <c r="L161" i="6"/>
  <c r="I161" i="6"/>
  <c r="N169" i="6"/>
  <c r="N170" i="6"/>
  <c r="N171" i="6"/>
  <c r="N172" i="6"/>
  <c r="M148" i="6"/>
  <c r="L148" i="6"/>
  <c r="J148" i="6"/>
  <c r="I148" i="6"/>
  <c r="N147" i="6"/>
  <c r="N148" i="6" s="1"/>
  <c r="M183" i="6"/>
  <c r="J183" i="6"/>
  <c r="N182" i="6"/>
  <c r="N181" i="6"/>
  <c r="N180" i="6"/>
  <c r="N179" i="6"/>
  <c r="N178" i="6"/>
  <c r="N177" i="6"/>
  <c r="N176" i="6"/>
  <c r="N175" i="6"/>
  <c r="N173" i="6"/>
  <c r="N168" i="6"/>
  <c r="N167" i="6"/>
  <c r="M166" i="6"/>
  <c r="J166" i="6"/>
  <c r="N165" i="6"/>
  <c r="N163" i="6"/>
  <c r="N162" i="6"/>
  <c r="N47" i="8" l="1"/>
  <c r="N22" i="8"/>
  <c r="N186" i="6"/>
  <c r="J174" i="6"/>
  <c r="N187" i="6"/>
  <c r="M174" i="6"/>
  <c r="A135" i="6"/>
  <c r="I135" i="6"/>
  <c r="J135" i="6"/>
  <c r="K135" i="6"/>
  <c r="L135" i="6"/>
  <c r="M135" i="6"/>
  <c r="H135" i="6"/>
  <c r="L134" i="6"/>
  <c r="I134" i="6"/>
  <c r="I116" i="6"/>
  <c r="L116" i="6"/>
  <c r="L114" i="6"/>
  <c r="I114" i="6"/>
  <c r="L74" i="6"/>
  <c r="I74" i="6"/>
  <c r="M74" i="6"/>
  <c r="J74" i="6"/>
  <c r="L99" i="6"/>
  <c r="I99" i="6"/>
  <c r="N83" i="6"/>
  <c r="N82" i="6"/>
  <c r="L97" i="6"/>
  <c r="I97" i="6"/>
  <c r="L81" i="6"/>
  <c r="I81" i="6"/>
  <c r="N80" i="6"/>
  <c r="M114" i="6"/>
  <c r="J114" i="6"/>
  <c r="N112" i="6"/>
  <c r="N113" i="6"/>
  <c r="N133" i="6"/>
  <c r="N132" i="6"/>
  <c r="N131" i="6"/>
  <c r="N130" i="6"/>
  <c r="N138" i="6" l="1"/>
  <c r="N137" i="6"/>
  <c r="N76" i="6"/>
  <c r="N77" i="6"/>
  <c r="N78" i="6"/>
  <c r="N79" i="6"/>
  <c r="N75" i="6"/>
  <c r="N118" i="6"/>
  <c r="N119" i="6"/>
  <c r="N120" i="6"/>
  <c r="N121" i="6"/>
  <c r="N122" i="6"/>
  <c r="N123" i="6"/>
  <c r="N124" i="6"/>
  <c r="N125" i="6"/>
  <c r="N126" i="6"/>
  <c r="N127" i="6"/>
  <c r="N128" i="6"/>
  <c r="N129" i="6"/>
  <c r="N106" i="6"/>
  <c r="N84" i="6"/>
  <c r="N85" i="6"/>
  <c r="N86" i="6"/>
  <c r="N87" i="6"/>
  <c r="N88" i="6"/>
  <c r="N89" i="6"/>
  <c r="N90" i="6"/>
  <c r="N91" i="6"/>
  <c r="N92" i="6"/>
  <c r="N93" i="6"/>
  <c r="N94" i="6"/>
  <c r="N117" i="6"/>
  <c r="M116" i="6"/>
  <c r="J116" i="6"/>
  <c r="N115" i="6"/>
  <c r="N116" i="6" s="1"/>
  <c r="N111" i="6"/>
  <c r="N110" i="6"/>
  <c r="N109" i="6"/>
  <c r="N108" i="6"/>
  <c r="N107" i="6"/>
  <c r="N105" i="6"/>
  <c r="N104" i="6"/>
  <c r="N103" i="6"/>
  <c r="N102" i="6"/>
  <c r="N101" i="6"/>
  <c r="N100" i="6"/>
  <c r="N98" i="6"/>
  <c r="N99" i="6" s="1"/>
  <c r="M97" i="6"/>
  <c r="M134" i="6" s="1"/>
  <c r="J97" i="6"/>
  <c r="J134" i="6" s="1"/>
  <c r="N96" i="6"/>
  <c r="N95" i="6"/>
  <c r="N73" i="6"/>
  <c r="N74" i="6" s="1"/>
  <c r="N134" i="6" l="1"/>
  <c r="N114" i="6"/>
  <c r="N97" i="6"/>
  <c r="N81" i="6"/>
  <c r="N135" i="6" s="1"/>
  <c r="J99" i="6"/>
  <c r="M99" i="6"/>
  <c r="I61" i="6" l="1"/>
  <c r="J61" i="6"/>
  <c r="K61" i="6"/>
  <c r="L61" i="6"/>
  <c r="M61" i="6"/>
  <c r="H61" i="6"/>
  <c r="N46" i="6"/>
  <c r="N64" i="6" l="1"/>
  <c r="L9" i="6"/>
  <c r="N8" i="6"/>
  <c r="N9" i="6" s="1"/>
  <c r="N63" i="6" l="1"/>
  <c r="N7" i="6"/>
  <c r="I60" i="6"/>
  <c r="L57" i="6"/>
  <c r="I57" i="6"/>
  <c r="L43" i="6"/>
  <c r="I43" i="6"/>
  <c r="N29" i="6" l="1"/>
  <c r="N27" i="6"/>
  <c r="N41" i="6"/>
  <c r="N42" i="6"/>
  <c r="L38" i="6"/>
  <c r="I38" i="6"/>
  <c r="L33" i="6"/>
  <c r="I33" i="6"/>
  <c r="N39" i="6" l="1"/>
  <c r="N40" i="6"/>
  <c r="L60" i="6"/>
  <c r="N59" i="6"/>
  <c r="N58" i="6"/>
  <c r="M57" i="6"/>
  <c r="J57" i="6"/>
  <c r="N55" i="6"/>
  <c r="N54" i="6"/>
  <c r="N53" i="6"/>
  <c r="N52" i="6"/>
  <c r="N51" i="6"/>
  <c r="N50" i="6"/>
  <c r="N45" i="6"/>
  <c r="N47" i="6"/>
  <c r="N48" i="6"/>
  <c r="N49" i="6"/>
  <c r="N56" i="6"/>
  <c r="N32" i="6"/>
  <c r="N31" i="6"/>
  <c r="N30" i="6"/>
  <c r="N28" i="6"/>
  <c r="N26" i="6"/>
  <c r="N25" i="6"/>
  <c r="N24" i="6"/>
  <c r="N23" i="6"/>
  <c r="N22" i="6"/>
  <c r="N60" i="6" l="1"/>
  <c r="N43" i="6"/>
  <c r="N19" i="6"/>
  <c r="N18" i="6"/>
  <c r="N17" i="6"/>
  <c r="N16" i="6"/>
  <c r="N15" i="6"/>
  <c r="N14" i="6"/>
  <c r="N21" i="6"/>
  <c r="N20" i="6"/>
  <c r="N11" i="6"/>
  <c r="N12" i="6"/>
  <c r="N44" i="6" l="1"/>
  <c r="M38" i="6"/>
  <c r="J38" i="6"/>
  <c r="J60" i="6" s="1"/>
  <c r="N37" i="6"/>
  <c r="N36" i="6"/>
  <c r="N35" i="6"/>
  <c r="N34" i="6"/>
  <c r="N13" i="6"/>
  <c r="N10" i="6"/>
  <c r="N57" i="6" l="1"/>
  <c r="N38" i="6"/>
  <c r="N33" i="6"/>
  <c r="M43" i="6"/>
  <c r="M60" i="6"/>
  <c r="J43" i="6"/>
</calcChain>
</file>

<file path=xl/sharedStrings.xml><?xml version="1.0" encoding="utf-8"?>
<sst xmlns="http://schemas.openxmlformats.org/spreadsheetml/2006/main" count="887" uniqueCount="186">
  <si>
    <t>P.A.M.A.R.</t>
  </si>
  <si>
    <t>Programa de Atención a Menores y Adolescentes en Riesgo</t>
  </si>
  <si>
    <t>FECHA</t>
  </si>
  <si>
    <t>TEMA</t>
  </si>
  <si>
    <t>ESCUELA</t>
  </si>
  <si>
    <t>EDAD</t>
  </si>
  <si>
    <t>TOTAL</t>
  </si>
  <si>
    <t>LUGAR</t>
  </si>
  <si>
    <t>H</t>
  </si>
  <si>
    <t>M</t>
  </si>
  <si>
    <t>TOTAL HOMBRES</t>
  </si>
  <si>
    <t>TOTAL MUJERES</t>
  </si>
  <si>
    <t>BT</t>
  </si>
  <si>
    <t>PI</t>
  </si>
  <si>
    <t>Manejo de las emociones</t>
  </si>
  <si>
    <t>PROG.</t>
  </si>
  <si>
    <t>Valle Dorado</t>
  </si>
  <si>
    <t>San Vicente</t>
  </si>
  <si>
    <t>ADULTO</t>
  </si>
  <si>
    <t>ADOL.</t>
  </si>
  <si>
    <t>NIÑA/O</t>
  </si>
  <si>
    <t>TOTAL GENERAL</t>
  </si>
  <si>
    <t>PA</t>
  </si>
  <si>
    <t>MES: ENERO</t>
  </si>
  <si>
    <t>M=</t>
  </si>
  <si>
    <t>H=</t>
  </si>
  <si>
    <t>Varias</t>
  </si>
  <si>
    <t>Manejo de emociones</t>
  </si>
  <si>
    <t>*</t>
  </si>
  <si>
    <t>Prim. Independencia</t>
  </si>
  <si>
    <t>Acoso Escolar</t>
  </si>
  <si>
    <t>Asesorías</t>
  </si>
  <si>
    <t>Sana Convivencia</t>
  </si>
  <si>
    <t>Lo de Marcos</t>
  </si>
  <si>
    <t>Programa Operativo Anual 2020</t>
  </si>
  <si>
    <t>VE</t>
  </si>
  <si>
    <t>Frac. Valle Marlin</t>
  </si>
  <si>
    <t>Prim. Maria del Carmen Serdan</t>
  </si>
  <si>
    <t>Los valores en la familia</t>
  </si>
  <si>
    <t>Prim. Leona Vicario</t>
  </si>
  <si>
    <t>Frac. Infonavit, San José</t>
  </si>
  <si>
    <t>23-41</t>
  </si>
  <si>
    <t>Taller "Mitos y realidades de las drogas"</t>
  </si>
  <si>
    <t>ESC. SEC. GRAL. Juan Escutia</t>
  </si>
  <si>
    <t>San Ignacio</t>
  </si>
  <si>
    <t>Habilidades para la vida: Comunicación padres- hijos</t>
  </si>
  <si>
    <t>Prim. Manuel Peña Avila</t>
  </si>
  <si>
    <t>Jardines del Sol, San José del Valle</t>
  </si>
  <si>
    <t>23-63</t>
  </si>
  <si>
    <t>JN. Tayou Mar</t>
  </si>
  <si>
    <t>22-45</t>
  </si>
  <si>
    <t>PAESI</t>
  </si>
  <si>
    <t>Funcion de teatro guiñol</t>
  </si>
  <si>
    <t>Prim. Maria del Carmen Serdan a la Triste</t>
  </si>
  <si>
    <t>Prim. Emilia Ortiz Perez</t>
  </si>
  <si>
    <t>Frac. Palma Real, San Vicente</t>
  </si>
  <si>
    <t>Explotación infantil</t>
  </si>
  <si>
    <t>Prim. Niño Artillero</t>
  </si>
  <si>
    <t>Frac. San Vicente del mar</t>
  </si>
  <si>
    <t>JN. Nunutsi</t>
  </si>
  <si>
    <t>4 a 5</t>
  </si>
  <si>
    <t>Función de Cine</t>
  </si>
  <si>
    <t>Lago Real, Nuevo Vallarta</t>
  </si>
  <si>
    <t>6 a 47</t>
  </si>
  <si>
    <t>Jornada de Buen trato</t>
  </si>
  <si>
    <t>Comunidad</t>
  </si>
  <si>
    <t>Plaza Pública Porvenir</t>
  </si>
  <si>
    <t>1 a 12</t>
  </si>
  <si>
    <t>Relaciones bien tratantes</t>
  </si>
  <si>
    <t>JN. Juana de Asbaje</t>
  </si>
  <si>
    <t>Frac. Santa Fe, San José</t>
  </si>
  <si>
    <t>23-47</t>
  </si>
  <si>
    <t>No.</t>
  </si>
  <si>
    <t>Reportes ciudadanos y atención/orientación</t>
  </si>
  <si>
    <t>Centro DIF/escuelas</t>
  </si>
  <si>
    <t>PE</t>
  </si>
  <si>
    <t>San José del Valle</t>
  </si>
  <si>
    <t>18 a 53</t>
  </si>
  <si>
    <t>Prevención de riesgos</t>
  </si>
  <si>
    <t>Valle de Banderas</t>
  </si>
  <si>
    <t>6 a 12</t>
  </si>
  <si>
    <t>47 pláticas o actividades</t>
  </si>
  <si>
    <t>MES: FEBRERO</t>
  </si>
  <si>
    <t>Teatro guiñol</t>
  </si>
  <si>
    <t>4 a 39</t>
  </si>
  <si>
    <t>JN Nunutsi</t>
  </si>
  <si>
    <t>Prim Ignacio Manuel Altamirano</t>
  </si>
  <si>
    <t>Prim República de Cuba</t>
  </si>
  <si>
    <t>Jarretaderas</t>
  </si>
  <si>
    <t>Prevención de Abuso sexual</t>
  </si>
  <si>
    <t>CAM 15</t>
  </si>
  <si>
    <t>Santa Fe</t>
  </si>
  <si>
    <t>18 a 51</t>
  </si>
  <si>
    <t xml:space="preserve">Cuenta Cuentos </t>
  </si>
  <si>
    <t>11 a 18</t>
  </si>
  <si>
    <t>Habilidades para la vida</t>
  </si>
  <si>
    <t>Conalep</t>
  </si>
  <si>
    <t>Mitos y realidades</t>
  </si>
  <si>
    <t>Sec Ignacio Manuel Altamirano</t>
  </si>
  <si>
    <t>Sec Ricardo Flores Magón</t>
  </si>
  <si>
    <t>La Misión</t>
  </si>
  <si>
    <t>Paseo en barco</t>
  </si>
  <si>
    <t>Prim. Ignacio Allende</t>
  </si>
  <si>
    <t>Altavela</t>
  </si>
  <si>
    <t>6 a 48</t>
  </si>
  <si>
    <t>Comunicación asertiva</t>
  </si>
  <si>
    <t>Centro comunitario</t>
  </si>
  <si>
    <t>San Juan de Abajo</t>
  </si>
  <si>
    <t>20 a 61</t>
  </si>
  <si>
    <t>27 a 56</t>
  </si>
  <si>
    <t>31 a 63</t>
  </si>
  <si>
    <t>Sesión 1 ¿qué es la adolescencia?</t>
  </si>
  <si>
    <t>EST 35 José Vasconcelos</t>
  </si>
  <si>
    <t>Sesión 2 Comunicación y sexualidad</t>
  </si>
  <si>
    <t>Sesión 3 ETS y anticonceptivos</t>
  </si>
  <si>
    <t>Sesión 4 Embarazo adolescente</t>
  </si>
  <si>
    <t>Sesión Bebés virtuales</t>
  </si>
  <si>
    <t>TLS Luis Echeverría Álvarez</t>
  </si>
  <si>
    <t>Primaria Diego Rivera</t>
  </si>
  <si>
    <t>Primaria Ignacio Allende</t>
  </si>
  <si>
    <t>Primaria Independencia</t>
  </si>
  <si>
    <t>25 a 50</t>
  </si>
  <si>
    <t>Prevención ESI</t>
  </si>
  <si>
    <t>Prim. República de Cuba</t>
  </si>
  <si>
    <t>20 a 46</t>
  </si>
  <si>
    <t>CAPACITACIÓN</t>
  </si>
  <si>
    <t>4 -6 FEB 2020</t>
  </si>
  <si>
    <t>Utilización de Bebés Virtuales</t>
  </si>
  <si>
    <t>Centro DIF</t>
  </si>
  <si>
    <t>Sesión 5 planeando mi vida</t>
  </si>
  <si>
    <t>22 a 60</t>
  </si>
  <si>
    <t>21 a 38</t>
  </si>
  <si>
    <t>pláticas o actividades</t>
  </si>
  <si>
    <t>MES: MARZO</t>
  </si>
  <si>
    <t>Sesión 6 Proyecto de vida</t>
  </si>
  <si>
    <t>Prevención del embarazo dirigido a padres</t>
  </si>
  <si>
    <t>Telesec. Luis Echeverría</t>
  </si>
  <si>
    <t>22 a 59</t>
  </si>
  <si>
    <t>Prevención de adicciones</t>
  </si>
  <si>
    <t>Sesión 3 ETS y métodos anticonceptivos</t>
  </si>
  <si>
    <t>Telesec. Felipe Carrillo Puerto</t>
  </si>
  <si>
    <t>Aguamilpa</t>
  </si>
  <si>
    <t>Sesión 2 Riesgos y consecuencias del embarazo</t>
  </si>
  <si>
    <t>Sesión 4 planeando mi vida</t>
  </si>
  <si>
    <t>Sesión 5 Proyecto de vida</t>
  </si>
  <si>
    <t>Taller Cutting sesión 1</t>
  </si>
  <si>
    <t>Primaria Severiano Ocegueda</t>
  </si>
  <si>
    <t>Mezcales</t>
  </si>
  <si>
    <t>Expoferia Infantil</t>
  </si>
  <si>
    <t>Plaza de Toros San José del Valle</t>
  </si>
  <si>
    <t>4 a 15</t>
  </si>
  <si>
    <t>3 a 14</t>
  </si>
  <si>
    <t>3 a 16</t>
  </si>
  <si>
    <t>2 a 15</t>
  </si>
  <si>
    <t>28 a 67</t>
  </si>
  <si>
    <t>6 a 13</t>
  </si>
  <si>
    <t>Primaria Miguel Hidalgo y Costilla</t>
  </si>
  <si>
    <t>Corral del Risco</t>
  </si>
  <si>
    <t>JN Juan Amós Comenio</t>
  </si>
  <si>
    <t>Santa Rosa Tapachula</t>
  </si>
  <si>
    <t>MES: JULIO</t>
  </si>
  <si>
    <t>MES: AGOSTO</t>
  </si>
  <si>
    <t>C.V. Actividad 1: pintura</t>
  </si>
  <si>
    <t>C.V. Actividad 6: planta un árbol</t>
  </si>
  <si>
    <t>C.V. Actividad 5: obra de teatro</t>
  </si>
  <si>
    <t>C.V. Actividad 4: cubrebocas</t>
  </si>
  <si>
    <t>C.V. Actividad 2: ojo de Dios</t>
  </si>
  <si>
    <t>C.V. Actividad 3: portarretratos</t>
  </si>
  <si>
    <t>3-7 agosto 2020</t>
  </si>
  <si>
    <t>Videoconferencias</t>
  </si>
  <si>
    <t>01-21 ago 2020</t>
  </si>
  <si>
    <t>C.V.</t>
  </si>
  <si>
    <t>Curso de Verano</t>
  </si>
  <si>
    <t>DIF</t>
  </si>
  <si>
    <t>7 a 12</t>
  </si>
  <si>
    <t>MES: SEPTIEMBRE</t>
  </si>
  <si>
    <t>Taller de bebés virtuales</t>
  </si>
  <si>
    <t>11 a 17</t>
  </si>
  <si>
    <t>28 a 61</t>
  </si>
  <si>
    <t>centro DIF</t>
  </si>
  <si>
    <t>Funcionamiento de los bebés virtuales</t>
  </si>
  <si>
    <t>El embarazo adolescente</t>
  </si>
  <si>
    <t>22 a 39</t>
  </si>
  <si>
    <t>29 a 39</t>
  </si>
  <si>
    <t>Autocuidado durante el brote del Covid-19</t>
  </si>
  <si>
    <t>Publicación Día Mundial de la Paz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</si>
</sst>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3" tint="-0.499984740745262"/>
      <name val="Aharoni"/>
    </font>
    <font>
      <sz val="16"/>
      <color theme="3" tint="-0.499984740745262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2"/>
      <color theme="3" tint="-0.499984740745262"/>
      <name val="Aharoni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6337778862885"/>
        <bgColor indexed="64"/>
      </patternFill>
    </fill>
  </fills>
  <borders count="4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rgb="FF3F3F3F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rgb="FF3F3F3F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rgb="FF3F3F3F"/>
      </right>
      <top style="double">
        <color rgb="FF3F3F3F"/>
      </top>
      <bottom style="double">
        <color indexed="64"/>
      </bottom>
      <diagonal/>
    </border>
    <border>
      <left style="double">
        <color rgb="FF3F3F3F"/>
      </left>
      <right style="double">
        <color indexed="64"/>
      </right>
      <top style="double">
        <color rgb="FF3F3F3F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rgb="FF3F3F3F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rgb="FF3F3F3F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/>
      <top style="double">
        <color rgb="FF3F3F3F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</cellStyleXfs>
  <cellXfs count="124">
    <xf numFmtId="0" fontId="0" fillId="0" borderId="0" xfId="0"/>
    <xf numFmtId="0" fontId="5" fillId="0" borderId="0" xfId="0" applyFont="1" applyAlignment="1">
      <alignment wrapText="1"/>
    </xf>
    <xf numFmtId="44" fontId="0" fillId="0" borderId="0" xfId="1" applyFont="1"/>
    <xf numFmtId="0" fontId="0" fillId="0" borderId="5" xfId="0" applyBorder="1"/>
    <xf numFmtId="0" fontId="4" fillId="0" borderId="0" xfId="0" applyFont="1" applyAlignment="1">
      <alignment wrapText="1"/>
    </xf>
    <xf numFmtId="0" fontId="7" fillId="0" borderId="0" xfId="0" applyFont="1" applyAlignment="1">
      <alignment wrapText="1"/>
    </xf>
    <xf numFmtId="44" fontId="10" fillId="0" borderId="0" xfId="1" applyFont="1"/>
    <xf numFmtId="0" fontId="10" fillId="0" borderId="0" xfId="0" applyFont="1"/>
    <xf numFmtId="0" fontId="8" fillId="0" borderId="0" xfId="0" applyFont="1" applyAlignment="1">
      <alignment vertical="top" wrapText="1"/>
    </xf>
    <xf numFmtId="0" fontId="0" fillId="0" borderId="10" xfId="0" applyBorder="1" applyAlignment="1">
      <alignment horizontal="center" wrapText="1"/>
    </xf>
    <xf numFmtId="0" fontId="0" fillId="0" borderId="14" xfId="0" applyBorder="1"/>
    <xf numFmtId="0" fontId="0" fillId="0" borderId="16" xfId="0" applyBorder="1" applyAlignment="1">
      <alignment horizontal="center" wrapText="1"/>
    </xf>
    <xf numFmtId="0" fontId="0" fillId="0" borderId="19" xfId="0" applyBorder="1"/>
    <xf numFmtId="15" fontId="0" fillId="0" borderId="18" xfId="0" applyNumberFormat="1" applyBorder="1"/>
    <xf numFmtId="15" fontId="0" fillId="0" borderId="18" xfId="0" applyNumberFormat="1" applyBorder="1" applyAlignment="1">
      <alignment horizontal="center"/>
    </xf>
    <xf numFmtId="0" fontId="0" fillId="0" borderId="18" xfId="0" applyBorder="1"/>
    <xf numFmtId="0" fontId="0" fillId="0" borderId="20" xfId="0" applyBorder="1"/>
    <xf numFmtId="15" fontId="0" fillId="0" borderId="20" xfId="0" applyNumberFormat="1" applyBorder="1"/>
    <xf numFmtId="15" fontId="0" fillId="0" borderId="20" xfId="0" applyNumberFormat="1" applyBorder="1" applyAlignment="1">
      <alignment horizontal="center"/>
    </xf>
    <xf numFmtId="0" fontId="6" fillId="4" borderId="21" xfId="2" applyFont="1" applyFill="1" applyBorder="1" applyAlignment="1">
      <alignment horizontal="center"/>
    </xf>
    <xf numFmtId="0" fontId="6" fillId="4" borderId="22" xfId="2" applyFont="1" applyFill="1" applyBorder="1" applyAlignment="1">
      <alignment horizontal="center"/>
    </xf>
    <xf numFmtId="0" fontId="0" fillId="0" borderId="15" xfId="0" applyBorder="1" applyAlignment="1">
      <alignment wrapText="1"/>
    </xf>
    <xf numFmtId="0" fontId="0" fillId="0" borderId="23" xfId="0" applyBorder="1" applyAlignment="1">
      <alignment wrapText="1"/>
    </xf>
    <xf numFmtId="15" fontId="0" fillId="0" borderId="14" xfId="0" applyNumberFormat="1" applyBorder="1" applyAlignment="1">
      <alignment horizontal="center"/>
    </xf>
    <xf numFmtId="0" fontId="0" fillId="0" borderId="26" xfId="0" applyBorder="1" applyAlignment="1">
      <alignment wrapText="1"/>
    </xf>
    <xf numFmtId="0" fontId="0" fillId="5" borderId="8" xfId="0" applyFill="1" applyBorder="1" applyAlignment="1">
      <alignment horizontal="right" wrapText="1"/>
    </xf>
    <xf numFmtId="0" fontId="0" fillId="5" borderId="3" xfId="0" applyFill="1" applyBorder="1" applyAlignment="1">
      <alignment horizontal="right" wrapText="1"/>
    </xf>
    <xf numFmtId="0" fontId="0" fillId="0" borderId="32" xfId="0" applyBorder="1"/>
    <xf numFmtId="0" fontId="0" fillId="0" borderId="13" xfId="0" applyBorder="1"/>
    <xf numFmtId="0" fontId="6" fillId="4" borderId="34" xfId="2" applyFont="1" applyFill="1" applyBorder="1" applyAlignment="1">
      <alignment horizontal="center"/>
    </xf>
    <xf numFmtId="0" fontId="0" fillId="0" borderId="35" xfId="0" applyBorder="1"/>
    <xf numFmtId="0" fontId="0" fillId="0" borderId="36" xfId="0" applyBorder="1"/>
    <xf numFmtId="0" fontId="0" fillId="3" borderId="10" xfId="0" applyFill="1" applyBorder="1" applyAlignment="1">
      <alignment wrapText="1"/>
    </xf>
    <xf numFmtId="0" fontId="0" fillId="0" borderId="24" xfId="0" applyBorder="1"/>
    <xf numFmtId="0" fontId="0" fillId="0" borderId="25" xfId="0" applyBorder="1"/>
    <xf numFmtId="0" fontId="6" fillId="4" borderId="37" xfId="2" applyFont="1" applyFill="1" applyBorder="1" applyAlignment="1">
      <alignment horizontal="center"/>
    </xf>
    <xf numFmtId="0" fontId="0" fillId="0" borderId="32" xfId="0" applyBorder="1" applyAlignment="1">
      <alignment wrapText="1"/>
    </xf>
    <xf numFmtId="0" fontId="0" fillId="0" borderId="13" xfId="0" applyBorder="1" applyAlignment="1">
      <alignment wrapText="1"/>
    </xf>
    <xf numFmtId="0" fontId="3" fillId="5" borderId="29" xfId="0" applyFont="1" applyFill="1" applyBorder="1"/>
    <xf numFmtId="0" fontId="0" fillId="0" borderId="38" xfId="0" applyBorder="1" applyAlignment="1">
      <alignment wrapText="1"/>
    </xf>
    <xf numFmtId="0" fontId="3" fillId="3" borderId="6" xfId="0" quotePrefix="1" applyFont="1" applyFill="1" applyBorder="1"/>
    <xf numFmtId="0" fontId="3" fillId="3" borderId="6" xfId="0" applyFont="1" applyFill="1" applyBorder="1"/>
    <xf numFmtId="15" fontId="12" fillId="3" borderId="24" xfId="0" applyNumberFormat="1" applyFont="1" applyFill="1" applyBorder="1" applyAlignment="1">
      <alignment horizontal="center"/>
    </xf>
    <xf numFmtId="15" fontId="0" fillId="3" borderId="20" xfId="0" applyNumberFormat="1" applyFill="1" applyBorder="1" applyAlignment="1">
      <alignment horizontal="center"/>
    </xf>
    <xf numFmtId="15" fontId="0" fillId="3" borderId="20" xfId="0" applyNumberFormat="1" applyFill="1" applyBorder="1"/>
    <xf numFmtId="0" fontId="0" fillId="3" borderId="20" xfId="0" applyFill="1" applyBorder="1"/>
    <xf numFmtId="0" fontId="0" fillId="3" borderId="32" xfId="0" applyFill="1" applyBorder="1"/>
    <xf numFmtId="0" fontId="0" fillId="3" borderId="16" xfId="0" applyFill="1" applyBorder="1" applyAlignment="1">
      <alignment horizontal="center" wrapText="1"/>
    </xf>
    <xf numFmtId="0" fontId="0" fillId="3" borderId="35" xfId="0" applyFill="1" applyBorder="1"/>
    <xf numFmtId="0" fontId="0" fillId="3" borderId="32" xfId="0" applyFill="1" applyBorder="1" applyAlignment="1">
      <alignment wrapText="1"/>
    </xf>
    <xf numFmtId="0" fontId="0" fillId="3" borderId="24" xfId="0" applyFill="1" applyBorder="1"/>
    <xf numFmtId="0" fontId="0" fillId="3" borderId="26" xfId="0" applyFill="1" applyBorder="1" applyAlignment="1">
      <alignment wrapText="1"/>
    </xf>
    <xf numFmtId="0" fontId="3" fillId="3" borderId="16" xfId="0" applyFont="1" applyFill="1" applyBorder="1" applyAlignment="1">
      <alignment horizontal="right"/>
    </xf>
    <xf numFmtId="0" fontId="0" fillId="0" borderId="14" xfId="0" applyBorder="1" applyAlignment="1">
      <alignment horizontal="center"/>
    </xf>
    <xf numFmtId="15" fontId="0" fillId="0" borderId="40" xfId="0" applyNumberFormat="1" applyFill="1" applyBorder="1" applyAlignment="1">
      <alignment horizontal="center"/>
    </xf>
    <xf numFmtId="15" fontId="0" fillId="0" borderId="0" xfId="0" applyNumberFormat="1" applyFill="1" applyBorder="1" applyAlignment="1">
      <alignment horizontal="center"/>
    </xf>
    <xf numFmtId="15" fontId="11" fillId="0" borderId="24" xfId="0" applyNumberFormat="1" applyFont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39" xfId="0" applyFill="1" applyBorder="1"/>
    <xf numFmtId="0" fontId="0" fillId="0" borderId="14" xfId="0" applyFill="1" applyBorder="1"/>
    <xf numFmtId="0" fontId="0" fillId="0" borderId="10" xfId="0" applyFill="1" applyBorder="1" applyAlignment="1">
      <alignment wrapText="1"/>
    </xf>
    <xf numFmtId="16" fontId="0" fillId="0" borderId="10" xfId="0" applyNumberFormat="1" applyFill="1" applyBorder="1" applyAlignment="1">
      <alignment wrapText="1"/>
    </xf>
    <xf numFmtId="0" fontId="0" fillId="0" borderId="10" xfId="0" applyFill="1" applyBorder="1" applyAlignment="1">
      <alignment horizontal="right"/>
    </xf>
    <xf numFmtId="0" fontId="3" fillId="0" borderId="42" xfId="0" quotePrefix="1" applyFont="1" applyFill="1" applyBorder="1"/>
    <xf numFmtId="0" fontId="0" fillId="0" borderId="43" xfId="0" applyBorder="1" applyAlignment="1"/>
    <xf numFmtId="0" fontId="3" fillId="0" borderId="25" xfId="0" quotePrefix="1" applyFont="1" applyFill="1" applyBorder="1"/>
    <xf numFmtId="0" fontId="0" fillId="0" borderId="23" xfId="0" applyBorder="1" applyAlignment="1"/>
    <xf numFmtId="0" fontId="3" fillId="0" borderId="43" xfId="0" applyFont="1" applyFill="1" applyBorder="1" applyAlignment="1"/>
    <xf numFmtId="0" fontId="3" fillId="0" borderId="23" xfId="0" applyFont="1" applyFill="1" applyBorder="1" applyAlignment="1"/>
    <xf numFmtId="0" fontId="3" fillId="0" borderId="44" xfId="0" applyFont="1" applyFill="1" applyBorder="1" applyAlignment="1"/>
    <xf numFmtId="0" fontId="3" fillId="0" borderId="28" xfId="0" applyFont="1" applyFill="1" applyBorder="1" applyAlignment="1"/>
    <xf numFmtId="0" fontId="0" fillId="0" borderId="42" xfId="0" applyBorder="1" applyAlignment="1"/>
    <xf numFmtId="0" fontId="3" fillId="0" borderId="43" xfId="0" applyFont="1" applyFill="1" applyBorder="1"/>
    <xf numFmtId="0" fontId="0" fillId="0" borderId="25" xfId="0" applyBorder="1" applyAlignment="1"/>
    <xf numFmtId="0" fontId="3" fillId="0" borderId="23" xfId="0" applyFont="1" applyFill="1" applyBorder="1"/>
    <xf numFmtId="0" fontId="0" fillId="0" borderId="42" xfId="0" applyBorder="1"/>
    <xf numFmtId="0" fontId="0" fillId="0" borderId="43" xfId="0" applyBorder="1" applyAlignment="1">
      <alignment wrapText="1"/>
    </xf>
    <xf numFmtId="0" fontId="0" fillId="0" borderId="25" xfId="0" applyFill="1" applyBorder="1"/>
    <xf numFmtId="0" fontId="0" fillId="6" borderId="32" xfId="0" applyFill="1" applyBorder="1"/>
    <xf numFmtId="0" fontId="3" fillId="6" borderId="45" xfId="0" applyFont="1" applyFill="1" applyBorder="1" applyAlignment="1">
      <alignment wrapText="1"/>
    </xf>
    <xf numFmtId="0" fontId="3" fillId="6" borderId="6" xfId="0" applyFont="1" applyFill="1" applyBorder="1" applyAlignment="1"/>
    <xf numFmtId="0" fontId="3" fillId="6" borderId="7" xfId="0" applyFont="1" applyFill="1" applyBorder="1" applyAlignment="1"/>
    <xf numFmtId="0" fontId="0" fillId="4" borderId="10" xfId="0" applyFill="1" applyBorder="1" applyAlignment="1">
      <alignment horizontal="right"/>
    </xf>
    <xf numFmtId="0" fontId="3" fillId="0" borderId="0" xfId="0" applyFont="1"/>
    <xf numFmtId="0" fontId="13" fillId="0" borderId="0" xfId="2" applyFont="1" applyFill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3" fillId="3" borderId="10" xfId="0" applyFont="1" applyFill="1" applyBorder="1" applyAlignment="1">
      <alignment horizontal="right"/>
    </xf>
    <xf numFmtId="15" fontId="0" fillId="0" borderId="40" xfId="0" applyNumberFormat="1" applyFill="1" applyBorder="1" applyAlignment="1">
      <alignment horizontal="left"/>
    </xf>
    <xf numFmtId="0" fontId="14" fillId="5" borderId="29" xfId="0" applyFont="1" applyFill="1" applyBorder="1" applyAlignment="1">
      <alignment horizontal="right"/>
    </xf>
    <xf numFmtId="0" fontId="0" fillId="4" borderId="10" xfId="0" applyFont="1" applyFill="1" applyBorder="1" applyAlignment="1">
      <alignment horizontal="right"/>
    </xf>
    <xf numFmtId="0" fontId="0" fillId="4" borderId="16" xfId="0" applyFont="1" applyFill="1" applyBorder="1" applyAlignment="1">
      <alignment horizontal="right"/>
    </xf>
    <xf numFmtId="0" fontId="0" fillId="4" borderId="41" xfId="0" applyFont="1" applyFill="1" applyBorder="1" applyAlignment="1">
      <alignment horizontal="right"/>
    </xf>
    <xf numFmtId="0" fontId="0" fillId="4" borderId="11" xfId="0" applyFont="1" applyFill="1" applyBorder="1" applyAlignment="1">
      <alignment horizontal="right"/>
    </xf>
    <xf numFmtId="0" fontId="3" fillId="5" borderId="7" xfId="0" applyFont="1" applyFill="1" applyBorder="1"/>
    <xf numFmtId="0" fontId="3" fillId="5" borderId="9" xfId="0" applyFont="1" applyFill="1" applyBorder="1"/>
    <xf numFmtId="0" fontId="0" fillId="0" borderId="0" xfId="0" applyAlignment="1">
      <alignment horizontal="center"/>
    </xf>
    <xf numFmtId="15" fontId="12" fillId="0" borderId="24" xfId="0" applyNumberFormat="1" applyFont="1" applyBorder="1" applyAlignment="1">
      <alignment horizontal="center"/>
    </xf>
    <xf numFmtId="15" fontId="12" fillId="0" borderId="14" xfId="0" applyNumberFormat="1" applyFont="1" applyBorder="1" applyAlignment="1">
      <alignment horizontal="center"/>
    </xf>
    <xf numFmtId="0" fontId="6" fillId="4" borderId="12" xfId="2" applyFont="1" applyFill="1" applyBorder="1" applyAlignment="1">
      <alignment horizontal="center" vertical="center"/>
    </xf>
    <xf numFmtId="0" fontId="6" fillId="4" borderId="4" xfId="2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5" borderId="6" xfId="0" applyFont="1" applyFill="1" applyBorder="1" applyAlignment="1">
      <alignment horizontal="center" wrapText="1"/>
    </xf>
    <xf numFmtId="0" fontId="3" fillId="5" borderId="8" xfId="0" applyFont="1" applyFill="1" applyBorder="1" applyAlignment="1">
      <alignment horizontal="center" wrapText="1"/>
    </xf>
    <xf numFmtId="0" fontId="0" fillId="5" borderId="6" xfId="0" applyFill="1" applyBorder="1" applyAlignment="1">
      <alignment horizontal="center" wrapText="1"/>
    </xf>
    <xf numFmtId="0" fontId="0" fillId="5" borderId="8" xfId="0" applyFill="1" applyBorder="1" applyAlignment="1">
      <alignment horizontal="center" wrapText="1"/>
    </xf>
    <xf numFmtId="0" fontId="0" fillId="5" borderId="7" xfId="0" applyFill="1" applyBorder="1" applyAlignment="1">
      <alignment horizontal="center" wrapText="1"/>
    </xf>
    <xf numFmtId="0" fontId="3" fillId="6" borderId="8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0" fillId="5" borderId="3" xfId="0" applyFill="1" applyBorder="1" applyAlignment="1">
      <alignment horizontal="center" wrapText="1"/>
    </xf>
    <xf numFmtId="0" fontId="0" fillId="5" borderId="5" xfId="0" applyFill="1" applyBorder="1" applyAlignment="1">
      <alignment horizontal="center" wrapText="1"/>
    </xf>
    <xf numFmtId="0" fontId="0" fillId="5" borderId="9" xfId="0" applyFill="1" applyBorder="1" applyAlignment="1">
      <alignment horizontal="center" wrapText="1"/>
    </xf>
    <xf numFmtId="0" fontId="6" fillId="4" borderId="2" xfId="2" applyFont="1" applyFill="1" applyBorder="1" applyAlignment="1">
      <alignment horizontal="center" vertical="center"/>
    </xf>
    <xf numFmtId="0" fontId="6" fillId="4" borderId="17" xfId="2" applyFont="1" applyFill="1" applyBorder="1" applyAlignment="1">
      <alignment horizontal="center" vertical="center"/>
    </xf>
    <xf numFmtId="0" fontId="6" fillId="4" borderId="27" xfId="2" applyFont="1" applyFill="1" applyBorder="1" applyAlignment="1">
      <alignment horizontal="center"/>
    </xf>
    <xf numFmtId="0" fontId="6" fillId="4" borderId="30" xfId="2" applyFont="1" applyFill="1" applyBorder="1" applyAlignment="1">
      <alignment horizontal="center"/>
    </xf>
    <xf numFmtId="0" fontId="6" fillId="4" borderId="33" xfId="2" applyFont="1" applyFill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 vertical="top" wrapText="1"/>
    </xf>
    <xf numFmtId="0" fontId="6" fillId="4" borderId="31" xfId="2" applyFont="1" applyFill="1" applyBorder="1" applyAlignment="1">
      <alignment horizontal="center" vertical="center"/>
    </xf>
    <xf numFmtId="0" fontId="6" fillId="4" borderId="3" xfId="2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3">
    <cellStyle name="Celda de comprobación" xfId="2" builtinId="2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57150</xdr:colOff>
      <xdr:row>0</xdr:row>
      <xdr:rowOff>114300</xdr:rowOff>
    </xdr:from>
    <xdr:ext cx="1231900" cy="512455"/>
    <xdr:pic>
      <xdr:nvPicPr>
        <xdr:cNvPr id="2" name="1 Imagen">
          <a:extLst>
            <a:ext uri="{FF2B5EF4-FFF2-40B4-BE49-F238E27FC236}">
              <a16:creationId xmlns:a16="http://schemas.microsoft.com/office/drawing/2014/main" id="{39DB2748-9568-44C9-BFFF-4196BDBF125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90" t="45350" r="28170" b="41813"/>
        <a:stretch/>
      </xdr:blipFill>
      <xdr:spPr>
        <a:xfrm>
          <a:off x="6762750" y="114300"/>
          <a:ext cx="1231900" cy="512455"/>
        </a:xfrm>
        <a:prstGeom prst="rect">
          <a:avLst/>
        </a:prstGeom>
      </xdr:spPr>
    </xdr:pic>
    <xdr:clientData/>
  </xdr:oneCellAnchor>
  <xdr:oneCellAnchor>
    <xdr:from>
      <xdr:col>9</xdr:col>
      <xdr:colOff>57150</xdr:colOff>
      <xdr:row>66</xdr:row>
      <xdr:rowOff>114300</xdr:rowOff>
    </xdr:from>
    <xdr:ext cx="1231900" cy="512455"/>
    <xdr:pic>
      <xdr:nvPicPr>
        <xdr:cNvPr id="3" name="1 Imagen">
          <a:extLst>
            <a:ext uri="{FF2B5EF4-FFF2-40B4-BE49-F238E27FC236}">
              <a16:creationId xmlns:a16="http://schemas.microsoft.com/office/drawing/2014/main" id="{A7E029F8-4A35-46F7-BDC7-CF195B52F60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90" t="45350" r="28170" b="41813"/>
        <a:stretch/>
      </xdr:blipFill>
      <xdr:spPr>
        <a:xfrm>
          <a:off x="7248525" y="114300"/>
          <a:ext cx="1231900" cy="512455"/>
        </a:xfrm>
        <a:prstGeom prst="rect">
          <a:avLst/>
        </a:prstGeom>
      </xdr:spPr>
    </xdr:pic>
    <xdr:clientData/>
  </xdr:oneCellAnchor>
  <xdr:oneCellAnchor>
    <xdr:from>
      <xdr:col>9</xdr:col>
      <xdr:colOff>57150</xdr:colOff>
      <xdr:row>140</xdr:row>
      <xdr:rowOff>114300</xdr:rowOff>
    </xdr:from>
    <xdr:ext cx="1231900" cy="512455"/>
    <xdr:pic>
      <xdr:nvPicPr>
        <xdr:cNvPr id="4" name="1 Imagen">
          <a:extLst>
            <a:ext uri="{FF2B5EF4-FFF2-40B4-BE49-F238E27FC236}">
              <a16:creationId xmlns:a16="http://schemas.microsoft.com/office/drawing/2014/main" id="{C9473AF3-664D-47E6-B064-0EBE26ECFC4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90" t="45350" r="28170" b="41813"/>
        <a:stretch/>
      </xdr:blipFill>
      <xdr:spPr>
        <a:xfrm>
          <a:off x="7248525" y="114300"/>
          <a:ext cx="1231900" cy="51245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57150</xdr:colOff>
      <xdr:row>0</xdr:row>
      <xdr:rowOff>114300</xdr:rowOff>
    </xdr:from>
    <xdr:ext cx="1231900" cy="512455"/>
    <xdr:pic>
      <xdr:nvPicPr>
        <xdr:cNvPr id="2" name="1 Imagen">
          <a:extLst>
            <a:ext uri="{FF2B5EF4-FFF2-40B4-BE49-F238E27FC236}">
              <a16:creationId xmlns:a16="http://schemas.microsoft.com/office/drawing/2014/main" id="{CDEE7AFE-0600-452E-A130-7159AD2D770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90" t="45350" r="28170" b="41813"/>
        <a:stretch/>
      </xdr:blipFill>
      <xdr:spPr>
        <a:xfrm>
          <a:off x="7248525" y="114300"/>
          <a:ext cx="1231900" cy="512455"/>
        </a:xfrm>
        <a:prstGeom prst="rect">
          <a:avLst/>
        </a:prstGeom>
      </xdr:spPr>
    </xdr:pic>
    <xdr:clientData/>
  </xdr:oneCellAnchor>
  <xdr:oneCellAnchor>
    <xdr:from>
      <xdr:col>9</xdr:col>
      <xdr:colOff>57150</xdr:colOff>
      <xdr:row>27</xdr:row>
      <xdr:rowOff>114300</xdr:rowOff>
    </xdr:from>
    <xdr:ext cx="1231900" cy="512455"/>
    <xdr:pic>
      <xdr:nvPicPr>
        <xdr:cNvPr id="3" name="1 Imagen">
          <a:extLst>
            <a:ext uri="{FF2B5EF4-FFF2-40B4-BE49-F238E27FC236}">
              <a16:creationId xmlns:a16="http://schemas.microsoft.com/office/drawing/2014/main" id="{7C95339C-4455-4561-B26A-5C513E17DC3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90" t="45350" r="28170" b="41813"/>
        <a:stretch/>
      </xdr:blipFill>
      <xdr:spPr>
        <a:xfrm>
          <a:off x="7248525" y="16078200"/>
          <a:ext cx="1231900" cy="512455"/>
        </a:xfrm>
        <a:prstGeom prst="rect">
          <a:avLst/>
        </a:prstGeom>
      </xdr:spPr>
    </xdr:pic>
    <xdr:clientData/>
  </xdr:oneCellAnchor>
  <xdr:oneCellAnchor>
    <xdr:from>
      <xdr:col>9</xdr:col>
      <xdr:colOff>57150</xdr:colOff>
      <xdr:row>52</xdr:row>
      <xdr:rowOff>114300</xdr:rowOff>
    </xdr:from>
    <xdr:ext cx="1231900" cy="512455"/>
    <xdr:pic>
      <xdr:nvPicPr>
        <xdr:cNvPr id="4" name="1 Imagen">
          <a:extLst>
            <a:ext uri="{FF2B5EF4-FFF2-40B4-BE49-F238E27FC236}">
              <a16:creationId xmlns:a16="http://schemas.microsoft.com/office/drawing/2014/main" id="{A57A2C23-6EA9-41C7-A09F-6BFBA4DA7D3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90" t="45350" r="28170" b="41813"/>
        <a:stretch/>
      </xdr:blipFill>
      <xdr:spPr>
        <a:xfrm>
          <a:off x="7248525" y="30746700"/>
          <a:ext cx="1231900" cy="51245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I&#209;@S" TargetMode="External"/><Relationship Id="rId2" Type="http://schemas.openxmlformats.org/officeDocument/2006/relationships/hyperlink" Target="mailto:NI&#209;@S" TargetMode="External"/><Relationship Id="rId1" Type="http://schemas.openxmlformats.org/officeDocument/2006/relationships/hyperlink" Target="mailto:NI&#209;@S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NI&#209;@S" TargetMode="External"/><Relationship Id="rId2" Type="http://schemas.openxmlformats.org/officeDocument/2006/relationships/hyperlink" Target="mailto:NI&#209;@S" TargetMode="External"/><Relationship Id="rId1" Type="http://schemas.openxmlformats.org/officeDocument/2006/relationships/hyperlink" Target="mailto:NI&#209;@S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88"/>
  <sheetViews>
    <sheetView topLeftCell="A124" zoomScale="70" zoomScaleNormal="70" workbookViewId="0">
      <selection activeCell="C115" sqref="C115"/>
    </sheetView>
  </sheetViews>
  <sheetFormatPr baseColWidth="10" defaultRowHeight="15" x14ac:dyDescent="0.25"/>
  <cols>
    <col min="1" max="1" width="5.7109375" customWidth="1"/>
    <col min="2" max="2" width="7.140625" customWidth="1"/>
    <col min="3" max="3" width="11.5703125" customWidth="1"/>
    <col min="4" max="4" width="23.7109375" customWidth="1"/>
    <col min="5" max="5" width="22.7109375" customWidth="1"/>
    <col min="6" max="6" width="19.28515625" customWidth="1"/>
    <col min="7" max="7" width="7" customWidth="1"/>
    <col min="8" max="8" width="5.42578125" customWidth="1"/>
    <col min="9" max="9" width="5.28515625" customWidth="1"/>
    <col min="10" max="12" width="3.7109375" customWidth="1"/>
    <col min="13" max="13" width="5.28515625" customWidth="1"/>
    <col min="14" max="14" width="9" customWidth="1"/>
    <col min="15" max="15" width="2.5703125" customWidth="1"/>
    <col min="16" max="16" width="15.7109375" customWidth="1"/>
    <col min="17" max="30" width="4" customWidth="1"/>
  </cols>
  <sheetData>
    <row r="1" spans="1:16" ht="22.5" customHeight="1" x14ac:dyDescent="0.35">
      <c r="B1" s="118" t="s">
        <v>0</v>
      </c>
      <c r="C1" s="118"/>
      <c r="D1" s="118"/>
      <c r="E1" s="118"/>
      <c r="F1" s="118"/>
      <c r="G1" s="118"/>
      <c r="H1" s="118"/>
      <c r="I1" s="4"/>
      <c r="J1" s="4"/>
      <c r="K1" s="4"/>
      <c r="L1" s="4"/>
      <c r="M1" s="4"/>
      <c r="N1" s="4"/>
      <c r="O1" s="1"/>
      <c r="P1" s="2"/>
    </row>
    <row r="2" spans="1:16" s="7" customFormat="1" ht="14.25" customHeight="1" x14ac:dyDescent="0.25">
      <c r="B2" s="119" t="s">
        <v>1</v>
      </c>
      <c r="C2" s="119"/>
      <c r="D2" s="119"/>
      <c r="E2" s="119"/>
      <c r="F2" s="119"/>
      <c r="G2" s="119"/>
      <c r="H2" s="119"/>
      <c r="I2" s="5"/>
      <c r="J2" s="5"/>
      <c r="K2" s="5"/>
      <c r="L2" s="5"/>
      <c r="M2" s="5"/>
      <c r="N2" s="5"/>
      <c r="O2" s="5"/>
      <c r="P2" s="6"/>
    </row>
    <row r="3" spans="1:16" s="7" customFormat="1" ht="15" customHeight="1" x14ac:dyDescent="0.25">
      <c r="B3" s="120" t="s">
        <v>34</v>
      </c>
      <c r="C3" s="120"/>
      <c r="D3" s="120"/>
      <c r="E3" s="120"/>
      <c r="F3" s="120"/>
      <c r="G3" s="120"/>
      <c r="H3" s="120"/>
      <c r="M3" s="8"/>
      <c r="N3" s="8"/>
      <c r="O3" s="5"/>
      <c r="P3" s="6"/>
    </row>
    <row r="4" spans="1:16" s="7" customFormat="1" ht="15.75" customHeight="1" thickBot="1" x14ac:dyDescent="0.3">
      <c r="B4" s="120" t="s">
        <v>23</v>
      </c>
      <c r="C4" s="120"/>
      <c r="D4" s="120"/>
      <c r="E4" s="120"/>
      <c r="F4" s="120"/>
      <c r="G4" s="120"/>
      <c r="H4" s="120"/>
      <c r="I4" s="8"/>
      <c r="J4" s="8"/>
      <c r="K4" s="8"/>
      <c r="L4" s="8"/>
      <c r="M4" s="8"/>
      <c r="N4" s="8"/>
      <c r="O4" s="5"/>
      <c r="P4" s="6"/>
    </row>
    <row r="5" spans="1:16" ht="16.5" thickTop="1" thickBot="1" x14ac:dyDescent="0.3">
      <c r="A5" s="99" t="s">
        <v>72</v>
      </c>
      <c r="B5" s="99" t="s">
        <v>15</v>
      </c>
      <c r="C5" s="99" t="s">
        <v>2</v>
      </c>
      <c r="D5" s="99" t="s">
        <v>3</v>
      </c>
      <c r="E5" s="99" t="s">
        <v>4</v>
      </c>
      <c r="F5" s="121" t="s">
        <v>7</v>
      </c>
      <c r="G5" s="99" t="s">
        <v>5</v>
      </c>
      <c r="H5" s="117" t="s">
        <v>20</v>
      </c>
      <c r="I5" s="117"/>
      <c r="J5" s="115" t="s">
        <v>19</v>
      </c>
      <c r="K5" s="116"/>
      <c r="L5" s="117" t="s">
        <v>18</v>
      </c>
      <c r="M5" s="117"/>
      <c r="N5" s="113" t="s">
        <v>6</v>
      </c>
    </row>
    <row r="6" spans="1:16" ht="16.5" thickTop="1" thickBot="1" x14ac:dyDescent="0.3">
      <c r="A6" s="100"/>
      <c r="B6" s="100"/>
      <c r="C6" s="100"/>
      <c r="D6" s="100"/>
      <c r="E6" s="100"/>
      <c r="F6" s="122"/>
      <c r="G6" s="100"/>
      <c r="H6" s="29" t="s">
        <v>8</v>
      </c>
      <c r="I6" s="35" t="s">
        <v>9</v>
      </c>
      <c r="J6" s="19" t="s">
        <v>8</v>
      </c>
      <c r="K6" s="20" t="s">
        <v>9</v>
      </c>
      <c r="L6" s="29" t="s">
        <v>8</v>
      </c>
      <c r="M6" s="35" t="s">
        <v>9</v>
      </c>
      <c r="N6" s="114"/>
    </row>
    <row r="7" spans="1:16" ht="19.5" customHeight="1" thickTop="1" x14ac:dyDescent="0.25">
      <c r="A7" s="45"/>
      <c r="B7" s="42" t="s">
        <v>31</v>
      </c>
      <c r="C7" s="43">
        <v>43831</v>
      </c>
      <c r="D7" s="44" t="s">
        <v>73</v>
      </c>
      <c r="E7" s="45"/>
      <c r="F7" s="46" t="s">
        <v>74</v>
      </c>
      <c r="G7" s="47"/>
      <c r="H7" s="48">
        <v>4</v>
      </c>
      <c r="I7" s="49">
        <v>8</v>
      </c>
      <c r="J7" s="50">
        <v>5</v>
      </c>
      <c r="K7" s="51">
        <v>2</v>
      </c>
      <c r="L7" s="48">
        <v>12</v>
      </c>
      <c r="M7" s="49">
        <v>15</v>
      </c>
      <c r="N7" s="52">
        <f>SUM(H7:M7)</f>
        <v>46</v>
      </c>
    </row>
    <row r="8" spans="1:16" ht="19.5" customHeight="1" thickBot="1" x14ac:dyDescent="0.3">
      <c r="A8" s="16">
        <v>1</v>
      </c>
      <c r="B8" s="56" t="s">
        <v>75</v>
      </c>
      <c r="C8" s="18">
        <v>43847</v>
      </c>
      <c r="D8" s="17" t="s">
        <v>78</v>
      </c>
      <c r="E8" s="16" t="s">
        <v>65</v>
      </c>
      <c r="F8" s="27" t="s">
        <v>76</v>
      </c>
      <c r="G8" s="11" t="s">
        <v>77</v>
      </c>
      <c r="H8" s="30"/>
      <c r="I8" s="36"/>
      <c r="J8" s="33"/>
      <c r="K8" s="24"/>
      <c r="L8" s="30">
        <v>6</v>
      </c>
      <c r="M8" s="36">
        <v>19</v>
      </c>
      <c r="N8" s="91">
        <f>SUM(H8:M8)</f>
        <v>25</v>
      </c>
    </row>
    <row r="9" spans="1:16" ht="19.5" customHeight="1" thickTop="1" thickBot="1" x14ac:dyDescent="0.3">
      <c r="A9" s="16"/>
      <c r="B9" s="56"/>
      <c r="C9" s="18"/>
      <c r="D9" s="15"/>
      <c r="E9" s="15"/>
      <c r="F9" s="15"/>
      <c r="G9" s="78" t="s">
        <v>6</v>
      </c>
      <c r="H9" s="79" t="s">
        <v>25</v>
      </c>
      <c r="I9" s="108">
        <f>SUM(H8,J8,L8)</f>
        <v>6</v>
      </c>
      <c r="J9" s="109"/>
      <c r="K9" s="80" t="s">
        <v>24</v>
      </c>
      <c r="L9" s="108">
        <f>SUM(I8,K8,M8)</f>
        <v>19</v>
      </c>
      <c r="M9" s="109"/>
      <c r="N9" s="81">
        <f>SUM(N8)</f>
        <v>25</v>
      </c>
    </row>
    <row r="10" spans="1:16" ht="19.5" customHeight="1" thickTop="1" x14ac:dyDescent="0.25">
      <c r="A10" s="16">
        <v>1</v>
      </c>
      <c r="B10" s="56" t="s">
        <v>35</v>
      </c>
      <c r="C10" s="18">
        <v>43838</v>
      </c>
      <c r="D10" s="17" t="s">
        <v>27</v>
      </c>
      <c r="E10" s="16" t="s">
        <v>37</v>
      </c>
      <c r="F10" s="27" t="s">
        <v>36</v>
      </c>
      <c r="G10" s="11">
        <v>8</v>
      </c>
      <c r="H10" s="30">
        <v>17</v>
      </c>
      <c r="I10" s="36">
        <v>15</v>
      </c>
      <c r="J10" s="33"/>
      <c r="K10" s="24"/>
      <c r="L10" s="30"/>
      <c r="M10" s="36"/>
      <c r="N10" s="91">
        <f>SUM(H10:M10)</f>
        <v>32</v>
      </c>
    </row>
    <row r="11" spans="1:16" ht="19.5" customHeight="1" x14ac:dyDescent="0.25">
      <c r="A11" s="16">
        <v>2</v>
      </c>
      <c r="B11" s="56" t="s">
        <v>35</v>
      </c>
      <c r="C11" s="18">
        <v>43838</v>
      </c>
      <c r="D11" s="17" t="s">
        <v>27</v>
      </c>
      <c r="E11" s="16" t="s">
        <v>37</v>
      </c>
      <c r="F11" s="27" t="s">
        <v>36</v>
      </c>
      <c r="G11" s="11">
        <v>9</v>
      </c>
      <c r="H11" s="30">
        <v>21</v>
      </c>
      <c r="I11" s="36">
        <v>12</v>
      </c>
      <c r="J11" s="33"/>
      <c r="K11" s="24"/>
      <c r="L11" s="30"/>
      <c r="M11" s="36"/>
      <c r="N11" s="91">
        <f t="shared" ref="N11:N12" si="0">SUM(H11:M11)</f>
        <v>33</v>
      </c>
    </row>
    <row r="12" spans="1:16" ht="19.5" customHeight="1" x14ac:dyDescent="0.25">
      <c r="A12" s="16">
        <v>3</v>
      </c>
      <c r="B12" s="56" t="s">
        <v>35</v>
      </c>
      <c r="C12" s="18">
        <v>43838</v>
      </c>
      <c r="D12" s="17" t="s">
        <v>27</v>
      </c>
      <c r="E12" s="16" t="s">
        <v>37</v>
      </c>
      <c r="F12" s="27" t="s">
        <v>36</v>
      </c>
      <c r="G12" s="11">
        <v>10</v>
      </c>
      <c r="H12" s="30">
        <v>14</v>
      </c>
      <c r="I12" s="36">
        <v>16</v>
      </c>
      <c r="J12" s="33"/>
      <c r="K12" s="24"/>
      <c r="L12" s="30"/>
      <c r="M12" s="36"/>
      <c r="N12" s="91">
        <f t="shared" si="0"/>
        <v>30</v>
      </c>
    </row>
    <row r="13" spans="1:16" ht="19.5" customHeight="1" x14ac:dyDescent="0.25">
      <c r="A13" s="16">
        <v>4</v>
      </c>
      <c r="B13" s="56" t="s">
        <v>35</v>
      </c>
      <c r="C13" s="18">
        <v>43838</v>
      </c>
      <c r="D13" s="17" t="s">
        <v>27</v>
      </c>
      <c r="E13" s="16" t="s">
        <v>37</v>
      </c>
      <c r="F13" s="27" t="s">
        <v>36</v>
      </c>
      <c r="G13" s="11">
        <v>11</v>
      </c>
      <c r="H13" s="10">
        <v>19</v>
      </c>
      <c r="I13" s="37">
        <v>21</v>
      </c>
      <c r="J13" s="10"/>
      <c r="K13" s="21"/>
      <c r="L13" s="31"/>
      <c r="M13" s="21"/>
      <c r="N13" s="91">
        <f t="shared" ref="N13" si="1">SUM(H13:M13)</f>
        <v>40</v>
      </c>
    </row>
    <row r="14" spans="1:16" ht="19.5" customHeight="1" x14ac:dyDescent="0.25">
      <c r="A14" s="16">
        <v>5</v>
      </c>
      <c r="B14" s="56" t="s">
        <v>35</v>
      </c>
      <c r="C14" s="18">
        <v>43846</v>
      </c>
      <c r="D14" s="17" t="s">
        <v>30</v>
      </c>
      <c r="E14" s="16" t="s">
        <v>29</v>
      </c>
      <c r="F14" s="27" t="s">
        <v>17</v>
      </c>
      <c r="G14" s="11">
        <v>6</v>
      </c>
      <c r="H14" s="30">
        <v>18</v>
      </c>
      <c r="I14" s="36">
        <v>18</v>
      </c>
      <c r="J14" s="33"/>
      <c r="K14" s="24"/>
      <c r="L14" s="30"/>
      <c r="M14" s="36"/>
      <c r="N14" s="91">
        <f>SUM(H14:M14)</f>
        <v>36</v>
      </c>
    </row>
    <row r="15" spans="1:16" ht="19.5" customHeight="1" x14ac:dyDescent="0.25">
      <c r="A15" s="16">
        <v>6</v>
      </c>
      <c r="B15" s="56" t="s">
        <v>35</v>
      </c>
      <c r="C15" s="18">
        <v>43846</v>
      </c>
      <c r="D15" s="17" t="s">
        <v>30</v>
      </c>
      <c r="E15" s="16" t="s">
        <v>29</v>
      </c>
      <c r="F15" s="27" t="s">
        <v>17</v>
      </c>
      <c r="G15" s="11">
        <v>6</v>
      </c>
      <c r="H15" s="10">
        <v>19</v>
      </c>
      <c r="I15" s="37">
        <v>13</v>
      </c>
      <c r="J15" s="10"/>
      <c r="K15" s="21"/>
      <c r="L15" s="31"/>
      <c r="M15" s="21"/>
      <c r="N15" s="91">
        <f>SUM(H15:M15)</f>
        <v>32</v>
      </c>
    </row>
    <row r="16" spans="1:16" ht="19.5" customHeight="1" x14ac:dyDescent="0.25">
      <c r="A16" s="16">
        <v>7</v>
      </c>
      <c r="B16" s="56" t="s">
        <v>35</v>
      </c>
      <c r="C16" s="18">
        <v>43846</v>
      </c>
      <c r="D16" s="17" t="s">
        <v>30</v>
      </c>
      <c r="E16" s="16" t="s">
        <v>29</v>
      </c>
      <c r="F16" s="27" t="s">
        <v>17</v>
      </c>
      <c r="G16" s="11">
        <v>7</v>
      </c>
      <c r="H16" s="30">
        <v>19</v>
      </c>
      <c r="I16" s="36">
        <v>20</v>
      </c>
      <c r="J16" s="33"/>
      <c r="K16" s="24"/>
      <c r="L16" s="30"/>
      <c r="M16" s="36"/>
      <c r="N16" s="91">
        <f>SUM(H16:M16)</f>
        <v>39</v>
      </c>
    </row>
    <row r="17" spans="1:14" ht="19.5" customHeight="1" x14ac:dyDescent="0.25">
      <c r="A17" s="16">
        <v>8</v>
      </c>
      <c r="B17" s="56" t="s">
        <v>35</v>
      </c>
      <c r="C17" s="18">
        <v>43846</v>
      </c>
      <c r="D17" s="17" t="s">
        <v>30</v>
      </c>
      <c r="E17" s="16" t="s">
        <v>29</v>
      </c>
      <c r="F17" s="27" t="s">
        <v>17</v>
      </c>
      <c r="G17" s="11">
        <v>7</v>
      </c>
      <c r="H17" s="30">
        <v>16</v>
      </c>
      <c r="I17" s="36">
        <v>22</v>
      </c>
      <c r="J17" s="33"/>
      <c r="K17" s="24"/>
      <c r="L17" s="30"/>
      <c r="M17" s="36"/>
      <c r="N17" s="91">
        <f t="shared" ref="N17:N19" si="2">SUM(H17:M17)</f>
        <v>38</v>
      </c>
    </row>
    <row r="18" spans="1:14" ht="19.5" customHeight="1" x14ac:dyDescent="0.25">
      <c r="A18" s="16">
        <v>9</v>
      </c>
      <c r="B18" s="56" t="s">
        <v>35</v>
      </c>
      <c r="C18" s="18">
        <v>43846</v>
      </c>
      <c r="D18" s="17" t="s">
        <v>30</v>
      </c>
      <c r="E18" s="16" t="s">
        <v>29</v>
      </c>
      <c r="F18" s="27" t="s">
        <v>17</v>
      </c>
      <c r="G18" s="11">
        <v>8</v>
      </c>
      <c r="H18" s="30">
        <v>14</v>
      </c>
      <c r="I18" s="36">
        <v>21</v>
      </c>
      <c r="J18" s="33"/>
      <c r="K18" s="24"/>
      <c r="L18" s="30"/>
      <c r="M18" s="36"/>
      <c r="N18" s="91">
        <f t="shared" si="2"/>
        <v>35</v>
      </c>
    </row>
    <row r="19" spans="1:14" ht="19.5" customHeight="1" x14ac:dyDescent="0.25">
      <c r="A19" s="16">
        <v>10</v>
      </c>
      <c r="B19" s="56" t="s">
        <v>35</v>
      </c>
      <c r="C19" s="18">
        <v>43846</v>
      </c>
      <c r="D19" s="17" t="s">
        <v>30</v>
      </c>
      <c r="E19" s="16" t="s">
        <v>29</v>
      </c>
      <c r="F19" s="27" t="s">
        <v>17</v>
      </c>
      <c r="G19" s="11">
        <v>8</v>
      </c>
      <c r="H19" s="10">
        <v>26</v>
      </c>
      <c r="I19" s="37">
        <v>12</v>
      </c>
      <c r="J19" s="10"/>
      <c r="K19" s="21"/>
      <c r="L19" s="31"/>
      <c r="M19" s="21"/>
      <c r="N19" s="91">
        <f t="shared" si="2"/>
        <v>38</v>
      </c>
    </row>
    <row r="20" spans="1:14" ht="19.5" customHeight="1" x14ac:dyDescent="0.25">
      <c r="A20" s="16">
        <v>11</v>
      </c>
      <c r="B20" s="56" t="s">
        <v>35</v>
      </c>
      <c r="C20" s="18">
        <v>43846</v>
      </c>
      <c r="D20" s="17" t="s">
        <v>30</v>
      </c>
      <c r="E20" s="16" t="s">
        <v>29</v>
      </c>
      <c r="F20" s="27" t="s">
        <v>17</v>
      </c>
      <c r="G20" s="11">
        <v>9</v>
      </c>
      <c r="H20" s="30">
        <v>23</v>
      </c>
      <c r="I20" s="36">
        <v>11</v>
      </c>
      <c r="J20" s="33"/>
      <c r="K20" s="24"/>
      <c r="L20" s="30"/>
      <c r="M20" s="36"/>
      <c r="N20" s="91">
        <f>SUM(H20:M20)</f>
        <v>34</v>
      </c>
    </row>
    <row r="21" spans="1:14" ht="19.5" customHeight="1" x14ac:dyDescent="0.25">
      <c r="A21" s="16">
        <v>12</v>
      </c>
      <c r="B21" s="56" t="s">
        <v>35</v>
      </c>
      <c r="C21" s="18">
        <v>43846</v>
      </c>
      <c r="D21" s="17" t="s">
        <v>30</v>
      </c>
      <c r="E21" s="16" t="s">
        <v>29</v>
      </c>
      <c r="F21" s="27" t="s">
        <v>17</v>
      </c>
      <c r="G21" s="11">
        <v>9</v>
      </c>
      <c r="H21" s="30">
        <v>22</v>
      </c>
      <c r="I21" s="36">
        <v>13</v>
      </c>
      <c r="J21" s="33"/>
      <c r="K21" s="24"/>
      <c r="L21" s="30"/>
      <c r="M21" s="36"/>
      <c r="N21" s="91">
        <f t="shared" ref="N21:N32" si="3">SUM(H21:M21)</f>
        <v>35</v>
      </c>
    </row>
    <row r="22" spans="1:14" ht="19.5" customHeight="1" x14ac:dyDescent="0.25">
      <c r="A22" s="16">
        <v>13</v>
      </c>
      <c r="B22" s="56" t="s">
        <v>35</v>
      </c>
      <c r="C22" s="18">
        <v>43846</v>
      </c>
      <c r="D22" s="17" t="s">
        <v>30</v>
      </c>
      <c r="E22" s="16" t="s">
        <v>29</v>
      </c>
      <c r="F22" s="27" t="s">
        <v>17</v>
      </c>
      <c r="G22" s="11">
        <v>10</v>
      </c>
      <c r="H22" s="59">
        <v>16</v>
      </c>
      <c r="I22" s="21">
        <v>20</v>
      </c>
      <c r="J22" s="10"/>
      <c r="K22" s="21"/>
      <c r="L22" s="10"/>
      <c r="M22" s="21"/>
      <c r="N22" s="92">
        <f t="shared" si="3"/>
        <v>36</v>
      </c>
    </row>
    <row r="23" spans="1:14" ht="19.5" customHeight="1" x14ac:dyDescent="0.25">
      <c r="A23" s="16">
        <v>14</v>
      </c>
      <c r="B23" s="56" t="s">
        <v>35</v>
      </c>
      <c r="C23" s="18">
        <v>43846</v>
      </c>
      <c r="D23" s="17" t="s">
        <v>30</v>
      </c>
      <c r="E23" s="16" t="s">
        <v>29</v>
      </c>
      <c r="F23" s="27" t="s">
        <v>17</v>
      </c>
      <c r="G23" s="11">
        <v>10</v>
      </c>
      <c r="H23" s="59">
        <v>20</v>
      </c>
      <c r="I23" s="21">
        <v>17</v>
      </c>
      <c r="J23" s="10"/>
      <c r="K23" s="21"/>
      <c r="L23" s="10"/>
      <c r="M23" s="21"/>
      <c r="N23" s="92">
        <f t="shared" si="3"/>
        <v>37</v>
      </c>
    </row>
    <row r="24" spans="1:14" ht="19.5" customHeight="1" x14ac:dyDescent="0.25">
      <c r="A24" s="16">
        <v>15</v>
      </c>
      <c r="B24" s="56" t="s">
        <v>35</v>
      </c>
      <c r="C24" s="18">
        <v>43846</v>
      </c>
      <c r="D24" s="17" t="s">
        <v>30</v>
      </c>
      <c r="E24" s="16" t="s">
        <v>29</v>
      </c>
      <c r="F24" s="27" t="s">
        <v>17</v>
      </c>
      <c r="G24" s="11">
        <v>11</v>
      </c>
      <c r="H24" s="59">
        <v>16</v>
      </c>
      <c r="I24" s="21">
        <v>22</v>
      </c>
      <c r="J24" s="10"/>
      <c r="K24" s="21"/>
      <c r="L24" s="10"/>
      <c r="M24" s="21"/>
      <c r="N24" s="92">
        <f t="shared" si="3"/>
        <v>38</v>
      </c>
    </row>
    <row r="25" spans="1:14" ht="19.5" customHeight="1" x14ac:dyDescent="0.25">
      <c r="A25" s="16">
        <v>16</v>
      </c>
      <c r="B25" s="56" t="s">
        <v>35</v>
      </c>
      <c r="C25" s="18">
        <v>43846</v>
      </c>
      <c r="D25" s="17" t="s">
        <v>30</v>
      </c>
      <c r="E25" s="16" t="s">
        <v>29</v>
      </c>
      <c r="F25" s="27" t="s">
        <v>17</v>
      </c>
      <c r="G25" s="9">
        <v>11</v>
      </c>
      <c r="H25" s="59">
        <v>25</v>
      </c>
      <c r="I25" s="21">
        <v>12</v>
      </c>
      <c r="J25" s="10"/>
      <c r="K25" s="21"/>
      <c r="L25" s="10"/>
      <c r="M25" s="21"/>
      <c r="N25" s="92">
        <f t="shared" si="3"/>
        <v>37</v>
      </c>
    </row>
    <row r="26" spans="1:14" ht="19.5" customHeight="1" x14ac:dyDescent="0.25">
      <c r="A26" s="16">
        <v>17</v>
      </c>
      <c r="B26" s="56" t="s">
        <v>35</v>
      </c>
      <c r="C26" s="18">
        <v>43846</v>
      </c>
      <c r="D26" s="17" t="s">
        <v>14</v>
      </c>
      <c r="E26" s="16" t="s">
        <v>39</v>
      </c>
      <c r="F26" s="28" t="s">
        <v>40</v>
      </c>
      <c r="G26" s="9">
        <v>6</v>
      </c>
      <c r="H26" s="59">
        <v>14</v>
      </c>
      <c r="I26" s="21">
        <v>16</v>
      </c>
      <c r="J26" s="10"/>
      <c r="K26" s="21"/>
      <c r="L26" s="10"/>
      <c r="M26" s="21"/>
      <c r="N26" s="90">
        <f t="shared" si="3"/>
        <v>30</v>
      </c>
    </row>
    <row r="27" spans="1:14" ht="19.5" customHeight="1" x14ac:dyDescent="0.25">
      <c r="A27" s="16">
        <v>18</v>
      </c>
      <c r="B27" s="56" t="s">
        <v>35</v>
      </c>
      <c r="C27" s="18">
        <v>43846</v>
      </c>
      <c r="D27" s="17" t="s">
        <v>14</v>
      </c>
      <c r="E27" s="16" t="s">
        <v>39</v>
      </c>
      <c r="F27" s="27" t="s">
        <v>40</v>
      </c>
      <c r="G27" s="11">
        <v>7</v>
      </c>
      <c r="H27" s="59">
        <v>15</v>
      </c>
      <c r="I27" s="21">
        <v>18</v>
      </c>
      <c r="J27" s="10"/>
      <c r="K27" s="21"/>
      <c r="L27" s="10"/>
      <c r="M27" s="21"/>
      <c r="N27" s="90">
        <f>SUM(H27:M27)</f>
        <v>33</v>
      </c>
    </row>
    <row r="28" spans="1:14" ht="19.5" customHeight="1" x14ac:dyDescent="0.25">
      <c r="A28" s="16">
        <v>19</v>
      </c>
      <c r="B28" s="56" t="s">
        <v>35</v>
      </c>
      <c r="C28" s="18">
        <v>43846</v>
      </c>
      <c r="D28" s="17" t="s">
        <v>14</v>
      </c>
      <c r="E28" s="16" t="s">
        <v>39</v>
      </c>
      <c r="F28" s="27" t="s">
        <v>40</v>
      </c>
      <c r="G28" s="11">
        <v>8</v>
      </c>
      <c r="H28" s="59">
        <v>14</v>
      </c>
      <c r="I28" s="21">
        <v>18</v>
      </c>
      <c r="J28" s="10"/>
      <c r="K28" s="21"/>
      <c r="L28" s="10"/>
      <c r="M28" s="21"/>
      <c r="N28" s="90">
        <f t="shared" si="3"/>
        <v>32</v>
      </c>
    </row>
    <row r="29" spans="1:14" ht="19.5" customHeight="1" x14ac:dyDescent="0.25">
      <c r="A29" s="16">
        <v>20</v>
      </c>
      <c r="B29" s="56" t="s">
        <v>35</v>
      </c>
      <c r="C29" s="18">
        <v>43846</v>
      </c>
      <c r="D29" s="17" t="s">
        <v>14</v>
      </c>
      <c r="E29" s="16" t="s">
        <v>39</v>
      </c>
      <c r="F29" s="27" t="s">
        <v>40</v>
      </c>
      <c r="G29" s="11">
        <v>9</v>
      </c>
      <c r="H29" s="59">
        <v>15</v>
      </c>
      <c r="I29" s="21">
        <v>17</v>
      </c>
      <c r="J29" s="10"/>
      <c r="K29" s="21"/>
      <c r="L29" s="10"/>
      <c r="M29" s="21"/>
      <c r="N29" s="90">
        <f>SUM(H29:M29)</f>
        <v>32</v>
      </c>
    </row>
    <row r="30" spans="1:14" ht="19.5" customHeight="1" x14ac:dyDescent="0.25">
      <c r="A30" s="16">
        <v>21</v>
      </c>
      <c r="B30" s="56" t="s">
        <v>35</v>
      </c>
      <c r="C30" s="18">
        <v>43846</v>
      </c>
      <c r="D30" s="17" t="s">
        <v>14</v>
      </c>
      <c r="E30" s="16" t="s">
        <v>39</v>
      </c>
      <c r="F30" s="27" t="s">
        <v>40</v>
      </c>
      <c r="G30" s="11">
        <v>10</v>
      </c>
      <c r="H30" s="59">
        <v>16</v>
      </c>
      <c r="I30" s="21">
        <v>10</v>
      </c>
      <c r="J30" s="10"/>
      <c r="K30" s="21"/>
      <c r="L30" s="10"/>
      <c r="M30" s="21"/>
      <c r="N30" s="90">
        <f t="shared" si="3"/>
        <v>26</v>
      </c>
    </row>
    <row r="31" spans="1:14" ht="19.5" customHeight="1" x14ac:dyDescent="0.25">
      <c r="A31" s="16">
        <v>22</v>
      </c>
      <c r="B31" s="56" t="s">
        <v>35</v>
      </c>
      <c r="C31" s="18">
        <v>43846</v>
      </c>
      <c r="D31" s="17" t="s">
        <v>14</v>
      </c>
      <c r="E31" s="16" t="s">
        <v>39</v>
      </c>
      <c r="F31" s="27" t="s">
        <v>40</v>
      </c>
      <c r="G31" s="11">
        <v>11</v>
      </c>
      <c r="H31" s="59">
        <v>18</v>
      </c>
      <c r="I31" s="21">
        <v>11</v>
      </c>
      <c r="J31" s="10"/>
      <c r="K31" s="21"/>
      <c r="L31" s="10"/>
      <c r="M31" s="21"/>
      <c r="N31" s="90">
        <f t="shared" si="3"/>
        <v>29</v>
      </c>
    </row>
    <row r="32" spans="1:14" ht="19.5" customHeight="1" thickBot="1" x14ac:dyDescent="0.3">
      <c r="A32" s="16">
        <v>23</v>
      </c>
      <c r="B32" s="56" t="s">
        <v>35</v>
      </c>
      <c r="C32" s="18">
        <v>43847</v>
      </c>
      <c r="D32" s="17" t="s">
        <v>38</v>
      </c>
      <c r="E32" s="16" t="s">
        <v>39</v>
      </c>
      <c r="F32" s="27" t="s">
        <v>40</v>
      </c>
      <c r="G32" s="57" t="s">
        <v>41</v>
      </c>
      <c r="H32" s="58"/>
      <c r="I32" s="39"/>
      <c r="J32" s="34"/>
      <c r="K32" s="22"/>
      <c r="L32" s="34">
        <v>3</v>
      </c>
      <c r="M32" s="22">
        <v>16</v>
      </c>
      <c r="N32" s="93">
        <f t="shared" si="3"/>
        <v>19</v>
      </c>
    </row>
    <row r="33" spans="1:14" ht="19.5" customHeight="1" thickTop="1" thickBot="1" x14ac:dyDescent="0.3">
      <c r="A33" s="16"/>
      <c r="B33" s="56"/>
      <c r="C33" s="18"/>
      <c r="D33" s="15"/>
      <c r="E33" s="15"/>
      <c r="F33" s="15"/>
      <c r="G33" s="78" t="s">
        <v>6</v>
      </c>
      <c r="H33" s="79" t="s">
        <v>25</v>
      </c>
      <c r="I33" s="108">
        <f>SUM(H10:H32,J10:J32,L10:L32)</f>
        <v>400</v>
      </c>
      <c r="J33" s="109"/>
      <c r="K33" s="80" t="s">
        <v>24</v>
      </c>
      <c r="L33" s="108">
        <f>SUM(I10:I32,K10:K32,M10:M32)</f>
        <v>371</v>
      </c>
      <c r="M33" s="109"/>
      <c r="N33" s="81">
        <f>SUM(N10:N32)</f>
        <v>771</v>
      </c>
    </row>
    <row r="34" spans="1:14" ht="19.5" customHeight="1" thickTop="1" x14ac:dyDescent="0.25">
      <c r="A34" s="15">
        <v>1</v>
      </c>
      <c r="B34" s="23" t="s">
        <v>22</v>
      </c>
      <c r="C34" s="14">
        <v>43839</v>
      </c>
      <c r="D34" s="13" t="s">
        <v>42</v>
      </c>
      <c r="E34" s="15" t="s">
        <v>43</v>
      </c>
      <c r="F34" s="28" t="s">
        <v>44</v>
      </c>
      <c r="G34" s="9">
        <v>12</v>
      </c>
      <c r="H34" s="31"/>
      <c r="I34" s="37"/>
      <c r="J34" s="10">
        <v>6</v>
      </c>
      <c r="K34" s="21">
        <v>6</v>
      </c>
      <c r="L34" s="31"/>
      <c r="M34" s="37"/>
      <c r="N34" s="90">
        <f t="shared" ref="N34:N37" si="4">SUM(H34:M34)</f>
        <v>12</v>
      </c>
    </row>
    <row r="35" spans="1:14" ht="19.5" customHeight="1" x14ac:dyDescent="0.25">
      <c r="A35" s="15">
        <v>2</v>
      </c>
      <c r="B35" s="23" t="s">
        <v>22</v>
      </c>
      <c r="C35" s="14">
        <v>43839</v>
      </c>
      <c r="D35" s="13" t="s">
        <v>42</v>
      </c>
      <c r="E35" s="15" t="s">
        <v>43</v>
      </c>
      <c r="F35" s="28" t="s">
        <v>44</v>
      </c>
      <c r="G35" s="9">
        <v>13</v>
      </c>
      <c r="H35" s="31"/>
      <c r="I35" s="37"/>
      <c r="J35" s="10">
        <v>14</v>
      </c>
      <c r="K35" s="21">
        <v>9</v>
      </c>
      <c r="L35" s="31"/>
      <c r="M35" s="37"/>
      <c r="N35" s="90">
        <f t="shared" si="4"/>
        <v>23</v>
      </c>
    </row>
    <row r="36" spans="1:14" ht="19.5" customHeight="1" x14ac:dyDescent="0.25">
      <c r="A36" s="15">
        <v>3</v>
      </c>
      <c r="B36" s="23" t="s">
        <v>22</v>
      </c>
      <c r="C36" s="14">
        <v>43859</v>
      </c>
      <c r="D36" s="13" t="s">
        <v>45</v>
      </c>
      <c r="E36" s="15" t="s">
        <v>46</v>
      </c>
      <c r="F36" s="28" t="s">
        <v>47</v>
      </c>
      <c r="G36" s="9" t="s">
        <v>48</v>
      </c>
      <c r="H36" s="31"/>
      <c r="I36" s="37"/>
      <c r="J36" s="10"/>
      <c r="K36" s="21"/>
      <c r="L36" s="31">
        <v>4</v>
      </c>
      <c r="M36" s="37">
        <v>44</v>
      </c>
      <c r="N36" s="90">
        <f t="shared" si="4"/>
        <v>48</v>
      </c>
    </row>
    <row r="37" spans="1:14" ht="19.5" customHeight="1" thickBot="1" x14ac:dyDescent="0.3">
      <c r="A37" s="15">
        <v>4</v>
      </c>
      <c r="B37" s="23" t="s">
        <v>22</v>
      </c>
      <c r="C37" s="14">
        <v>43860</v>
      </c>
      <c r="D37" s="13" t="s">
        <v>45</v>
      </c>
      <c r="E37" s="15" t="s">
        <v>49</v>
      </c>
      <c r="F37" s="28" t="s">
        <v>33</v>
      </c>
      <c r="G37" s="9" t="s">
        <v>50</v>
      </c>
      <c r="H37" s="31"/>
      <c r="I37" s="37"/>
      <c r="J37" s="10"/>
      <c r="K37" s="21"/>
      <c r="L37" s="31">
        <v>1</v>
      </c>
      <c r="M37" s="37">
        <v>9</v>
      </c>
      <c r="N37" s="90">
        <f t="shared" si="4"/>
        <v>10</v>
      </c>
    </row>
    <row r="38" spans="1:14" ht="19.5" customHeight="1" thickTop="1" thickBot="1" x14ac:dyDescent="0.3">
      <c r="A38" s="15"/>
      <c r="B38" s="10" t="s">
        <v>28</v>
      </c>
      <c r="C38" s="15"/>
      <c r="D38" s="13"/>
      <c r="E38" s="15"/>
      <c r="F38" s="28"/>
      <c r="G38" s="32" t="s">
        <v>6</v>
      </c>
      <c r="H38" s="40" t="s">
        <v>25</v>
      </c>
      <c r="I38" s="101">
        <f>SUM(H34:H37,J34:J37,L34:L37)</f>
        <v>25</v>
      </c>
      <c r="J38" s="102">
        <f>SUM(J34:J37)</f>
        <v>20</v>
      </c>
      <c r="K38" s="41" t="s">
        <v>24</v>
      </c>
      <c r="L38" s="101">
        <f>SUM(I34:I37,K34:K37,M34:M37)</f>
        <v>68</v>
      </c>
      <c r="M38" s="102">
        <f>SUM(M34:M37)</f>
        <v>53</v>
      </c>
      <c r="N38" s="87">
        <f>SUM(N34:N37)</f>
        <v>93</v>
      </c>
    </row>
    <row r="39" spans="1:14" ht="19.5" customHeight="1" thickTop="1" x14ac:dyDescent="0.25">
      <c r="A39" s="15">
        <v>1</v>
      </c>
      <c r="B39" s="53" t="s">
        <v>13</v>
      </c>
      <c r="C39" s="13">
        <v>43840</v>
      </c>
      <c r="D39" s="13" t="s">
        <v>32</v>
      </c>
      <c r="E39" s="15" t="s">
        <v>59</v>
      </c>
      <c r="F39" s="28" t="s">
        <v>16</v>
      </c>
      <c r="G39" s="60">
        <v>4</v>
      </c>
      <c r="H39" s="75">
        <v>14</v>
      </c>
      <c r="I39" s="76">
        <v>11</v>
      </c>
      <c r="J39" s="31"/>
      <c r="K39" s="21"/>
      <c r="L39" s="31"/>
      <c r="M39" s="37"/>
      <c r="N39" s="82">
        <f>SUM(H39:M39)</f>
        <v>25</v>
      </c>
    </row>
    <row r="40" spans="1:14" ht="19.5" customHeight="1" x14ac:dyDescent="0.25">
      <c r="A40" s="15">
        <v>2</v>
      </c>
      <c r="B40" s="53" t="s">
        <v>13</v>
      </c>
      <c r="C40" s="13">
        <v>43840</v>
      </c>
      <c r="D40" s="13" t="s">
        <v>32</v>
      </c>
      <c r="E40" s="15" t="s">
        <v>59</v>
      </c>
      <c r="F40" s="28" t="s">
        <v>16</v>
      </c>
      <c r="G40" s="60">
        <v>5</v>
      </c>
      <c r="H40" s="10">
        <v>12</v>
      </c>
      <c r="I40" s="21">
        <v>16</v>
      </c>
      <c r="J40" s="10"/>
      <c r="K40" s="21"/>
      <c r="L40" s="10"/>
      <c r="M40" s="21"/>
      <c r="N40" s="82">
        <f>SUM(H40:M40)</f>
        <v>28</v>
      </c>
    </row>
    <row r="41" spans="1:14" ht="19.5" customHeight="1" x14ac:dyDescent="0.25">
      <c r="A41" s="15">
        <v>3</v>
      </c>
      <c r="B41" s="53" t="s">
        <v>13</v>
      </c>
      <c r="C41" s="13">
        <v>43840</v>
      </c>
      <c r="D41" s="13" t="s">
        <v>32</v>
      </c>
      <c r="E41" s="15" t="s">
        <v>59</v>
      </c>
      <c r="F41" s="28" t="s">
        <v>16</v>
      </c>
      <c r="G41" s="61" t="s">
        <v>60</v>
      </c>
      <c r="H41" s="10">
        <v>16</v>
      </c>
      <c r="I41" s="21">
        <v>9</v>
      </c>
      <c r="J41" s="10"/>
      <c r="K41" s="21"/>
      <c r="L41" s="10"/>
      <c r="M41" s="21"/>
      <c r="N41" s="82">
        <f>SUM(H41:M41)</f>
        <v>25</v>
      </c>
    </row>
    <row r="42" spans="1:14" ht="19.5" customHeight="1" thickBot="1" x14ac:dyDescent="0.3">
      <c r="A42" s="15">
        <v>4</v>
      </c>
      <c r="B42" s="53" t="s">
        <v>13</v>
      </c>
      <c r="C42" s="13">
        <v>43844</v>
      </c>
      <c r="D42" s="13" t="s">
        <v>61</v>
      </c>
      <c r="E42" s="15" t="s">
        <v>26</v>
      </c>
      <c r="F42" s="28" t="s">
        <v>62</v>
      </c>
      <c r="G42" s="61" t="s">
        <v>63</v>
      </c>
      <c r="H42" s="77">
        <v>121</v>
      </c>
      <c r="I42" s="22">
        <v>150</v>
      </c>
      <c r="J42" s="34"/>
      <c r="K42" s="22"/>
      <c r="L42" s="34">
        <v>5</v>
      </c>
      <c r="M42" s="22">
        <v>10</v>
      </c>
      <c r="N42" s="82">
        <f>SUM(H42:M42)</f>
        <v>286</v>
      </c>
    </row>
    <row r="43" spans="1:14" ht="19.5" customHeight="1" thickTop="1" thickBot="1" x14ac:dyDescent="0.3">
      <c r="A43" s="15"/>
      <c r="B43" s="10" t="s">
        <v>28</v>
      </c>
      <c r="C43" s="15"/>
      <c r="D43" s="13"/>
      <c r="E43" s="15"/>
      <c r="F43" s="28"/>
      <c r="G43" s="32" t="s">
        <v>6</v>
      </c>
      <c r="H43" s="40" t="s">
        <v>25</v>
      </c>
      <c r="I43" s="101">
        <f>SUM(H39:H42,J39:J42,L39:L42)</f>
        <v>168</v>
      </c>
      <c r="J43" s="102">
        <f>SUM(J35:J38)</f>
        <v>34</v>
      </c>
      <c r="K43" s="41" t="s">
        <v>24</v>
      </c>
      <c r="L43" s="101">
        <f>SUM(I39:I42,K39:K42,M39:M42)</f>
        <v>196</v>
      </c>
      <c r="M43" s="102">
        <f>SUM(M35:M38)</f>
        <v>106</v>
      </c>
      <c r="N43" s="87">
        <f>SUM(N39:N42)</f>
        <v>364</v>
      </c>
    </row>
    <row r="44" spans="1:14" ht="19.5" customHeight="1" thickTop="1" x14ac:dyDescent="0.25">
      <c r="A44" s="15">
        <v>1</v>
      </c>
      <c r="B44" s="23" t="s">
        <v>51</v>
      </c>
      <c r="C44" s="14">
        <v>43838</v>
      </c>
      <c r="D44" s="13" t="s">
        <v>52</v>
      </c>
      <c r="E44" s="15" t="s">
        <v>53</v>
      </c>
      <c r="F44" s="28" t="s">
        <v>36</v>
      </c>
      <c r="G44" s="9">
        <v>6</v>
      </c>
      <c r="H44" s="75">
        <v>9</v>
      </c>
      <c r="I44" s="76">
        <v>19</v>
      </c>
      <c r="J44" s="31"/>
      <c r="K44" s="21"/>
      <c r="L44" s="31"/>
      <c r="M44" s="37"/>
      <c r="N44" s="90">
        <f t="shared" ref="N44:N56" si="5">SUM(H44:M44)</f>
        <v>28</v>
      </c>
    </row>
    <row r="45" spans="1:14" ht="19.5" customHeight="1" x14ac:dyDescent="0.25">
      <c r="A45" s="15">
        <v>2</v>
      </c>
      <c r="B45" s="23" t="s">
        <v>51</v>
      </c>
      <c r="C45" s="14">
        <v>43838</v>
      </c>
      <c r="D45" s="13" t="s">
        <v>52</v>
      </c>
      <c r="E45" s="15" t="s">
        <v>53</v>
      </c>
      <c r="F45" s="28" t="s">
        <v>36</v>
      </c>
      <c r="G45" s="9">
        <v>7</v>
      </c>
      <c r="H45" s="10">
        <v>10</v>
      </c>
      <c r="I45" s="21">
        <v>23</v>
      </c>
      <c r="J45" s="10"/>
      <c r="K45" s="21"/>
      <c r="L45" s="10"/>
      <c r="M45" s="21"/>
      <c r="N45" s="90">
        <f t="shared" si="5"/>
        <v>33</v>
      </c>
    </row>
    <row r="46" spans="1:14" ht="19.5" customHeight="1" x14ac:dyDescent="0.25">
      <c r="A46" s="15">
        <v>3</v>
      </c>
      <c r="B46" s="23" t="s">
        <v>51</v>
      </c>
      <c r="C46" s="14">
        <v>43846</v>
      </c>
      <c r="D46" s="13" t="s">
        <v>78</v>
      </c>
      <c r="E46" s="15" t="s">
        <v>65</v>
      </c>
      <c r="F46" s="28" t="s">
        <v>79</v>
      </c>
      <c r="G46" s="9" t="s">
        <v>80</v>
      </c>
      <c r="H46" s="10"/>
      <c r="I46" s="21">
        <v>52</v>
      </c>
      <c r="J46" s="10"/>
      <c r="K46" s="21"/>
      <c r="L46" s="10"/>
      <c r="M46" s="21"/>
      <c r="N46" s="90">
        <f t="shared" si="5"/>
        <v>52</v>
      </c>
    </row>
    <row r="47" spans="1:14" ht="19.5" customHeight="1" x14ac:dyDescent="0.25">
      <c r="A47" s="15">
        <v>4</v>
      </c>
      <c r="B47" s="23" t="s">
        <v>51</v>
      </c>
      <c r="C47" s="14">
        <v>43853</v>
      </c>
      <c r="D47" s="13" t="s">
        <v>52</v>
      </c>
      <c r="E47" s="15" t="s">
        <v>54</v>
      </c>
      <c r="F47" s="28" t="s">
        <v>55</v>
      </c>
      <c r="G47" s="9">
        <v>6</v>
      </c>
      <c r="H47" s="10">
        <v>13</v>
      </c>
      <c r="I47" s="21">
        <v>15</v>
      </c>
      <c r="J47" s="10"/>
      <c r="K47" s="21"/>
      <c r="L47" s="10"/>
      <c r="M47" s="21"/>
      <c r="N47" s="90">
        <f t="shared" si="5"/>
        <v>28</v>
      </c>
    </row>
    <row r="48" spans="1:14" ht="19.5" customHeight="1" x14ac:dyDescent="0.25">
      <c r="A48" s="15">
        <v>5</v>
      </c>
      <c r="B48" s="23" t="s">
        <v>51</v>
      </c>
      <c r="C48" s="14">
        <v>43853</v>
      </c>
      <c r="D48" s="13" t="s">
        <v>52</v>
      </c>
      <c r="E48" s="15" t="s">
        <v>54</v>
      </c>
      <c r="F48" s="28" t="s">
        <v>55</v>
      </c>
      <c r="G48" s="9">
        <v>7</v>
      </c>
      <c r="H48" s="59">
        <v>20</v>
      </c>
      <c r="I48" s="21">
        <v>18</v>
      </c>
      <c r="J48" s="10"/>
      <c r="K48" s="21"/>
      <c r="L48" s="10"/>
      <c r="M48" s="21"/>
      <c r="N48" s="90">
        <f t="shared" si="5"/>
        <v>38</v>
      </c>
    </row>
    <row r="49" spans="1:19" ht="19.5" customHeight="1" x14ac:dyDescent="0.25">
      <c r="A49" s="15">
        <v>6</v>
      </c>
      <c r="B49" s="23" t="s">
        <v>51</v>
      </c>
      <c r="C49" s="14">
        <v>43853</v>
      </c>
      <c r="D49" s="13" t="s">
        <v>52</v>
      </c>
      <c r="E49" s="15" t="s">
        <v>54</v>
      </c>
      <c r="F49" s="28" t="s">
        <v>55</v>
      </c>
      <c r="G49" s="9">
        <v>8</v>
      </c>
      <c r="H49" s="59">
        <v>20</v>
      </c>
      <c r="I49" s="21">
        <v>19</v>
      </c>
      <c r="J49" s="10"/>
      <c r="K49" s="21"/>
      <c r="L49" s="10"/>
      <c r="M49" s="21"/>
      <c r="N49" s="90">
        <f t="shared" si="5"/>
        <v>39</v>
      </c>
    </row>
    <row r="50" spans="1:19" ht="19.5" customHeight="1" x14ac:dyDescent="0.25">
      <c r="A50" s="15">
        <v>7</v>
      </c>
      <c r="B50" s="23" t="s">
        <v>51</v>
      </c>
      <c r="C50" s="14">
        <v>43853</v>
      </c>
      <c r="D50" s="13" t="s">
        <v>52</v>
      </c>
      <c r="E50" s="15" t="s">
        <v>54</v>
      </c>
      <c r="F50" s="28" t="s">
        <v>55</v>
      </c>
      <c r="G50" s="9">
        <v>9</v>
      </c>
      <c r="H50" s="59">
        <v>18</v>
      </c>
      <c r="I50" s="21">
        <v>21</v>
      </c>
      <c r="J50" s="10"/>
      <c r="K50" s="21"/>
      <c r="L50" s="10"/>
      <c r="M50" s="21"/>
      <c r="N50" s="90">
        <f t="shared" si="5"/>
        <v>39</v>
      </c>
    </row>
    <row r="51" spans="1:19" ht="19.5" customHeight="1" x14ac:dyDescent="0.25">
      <c r="A51" s="15">
        <v>8</v>
      </c>
      <c r="B51" s="23" t="s">
        <v>51</v>
      </c>
      <c r="C51" s="14">
        <v>43858</v>
      </c>
      <c r="D51" s="13" t="s">
        <v>56</v>
      </c>
      <c r="E51" s="15" t="s">
        <v>57</v>
      </c>
      <c r="F51" s="28" t="s">
        <v>58</v>
      </c>
      <c r="G51" s="9">
        <v>6</v>
      </c>
      <c r="H51" s="59">
        <v>21</v>
      </c>
      <c r="I51" s="21">
        <v>20</v>
      </c>
      <c r="J51" s="10"/>
      <c r="K51" s="21"/>
      <c r="L51" s="10"/>
      <c r="M51" s="21"/>
      <c r="N51" s="90">
        <f t="shared" si="5"/>
        <v>41</v>
      </c>
    </row>
    <row r="52" spans="1:19" ht="19.5" customHeight="1" x14ac:dyDescent="0.25">
      <c r="A52" s="15">
        <v>9</v>
      </c>
      <c r="B52" s="23" t="s">
        <v>51</v>
      </c>
      <c r="C52" s="14">
        <v>43858</v>
      </c>
      <c r="D52" s="13" t="s">
        <v>56</v>
      </c>
      <c r="E52" s="15" t="s">
        <v>57</v>
      </c>
      <c r="F52" s="28" t="s">
        <v>58</v>
      </c>
      <c r="G52" s="9">
        <v>7</v>
      </c>
      <c r="H52" s="59">
        <v>27</v>
      </c>
      <c r="I52" s="21">
        <v>13</v>
      </c>
      <c r="J52" s="10"/>
      <c r="K52" s="21"/>
      <c r="L52" s="10"/>
      <c r="M52" s="21"/>
      <c r="N52" s="90">
        <f t="shared" si="5"/>
        <v>40</v>
      </c>
    </row>
    <row r="53" spans="1:19" ht="19.5" customHeight="1" x14ac:dyDescent="0.25">
      <c r="A53" s="15">
        <v>10</v>
      </c>
      <c r="B53" s="23" t="s">
        <v>51</v>
      </c>
      <c r="C53" s="14">
        <v>43858</v>
      </c>
      <c r="D53" s="13" t="s">
        <v>56</v>
      </c>
      <c r="E53" s="15" t="s">
        <v>57</v>
      </c>
      <c r="F53" s="28" t="s">
        <v>58</v>
      </c>
      <c r="G53" s="9">
        <v>8</v>
      </c>
      <c r="H53" s="59">
        <v>26</v>
      </c>
      <c r="I53" s="21">
        <v>14</v>
      </c>
      <c r="J53" s="10"/>
      <c r="K53" s="21"/>
      <c r="L53" s="10"/>
      <c r="M53" s="21"/>
      <c r="N53" s="90">
        <f t="shared" si="5"/>
        <v>40</v>
      </c>
    </row>
    <row r="54" spans="1:19" ht="19.5" customHeight="1" x14ac:dyDescent="0.25">
      <c r="A54" s="15">
        <v>11</v>
      </c>
      <c r="B54" s="23" t="s">
        <v>51</v>
      </c>
      <c r="C54" s="14">
        <v>43858</v>
      </c>
      <c r="D54" s="13" t="s">
        <v>56</v>
      </c>
      <c r="E54" s="15" t="s">
        <v>57</v>
      </c>
      <c r="F54" s="28" t="s">
        <v>58</v>
      </c>
      <c r="G54" s="9">
        <v>9</v>
      </c>
      <c r="H54" s="59">
        <v>15</v>
      </c>
      <c r="I54" s="21">
        <v>15</v>
      </c>
      <c r="J54" s="10"/>
      <c r="K54" s="21"/>
      <c r="L54" s="10"/>
      <c r="M54" s="21"/>
      <c r="N54" s="90">
        <f t="shared" si="5"/>
        <v>30</v>
      </c>
    </row>
    <row r="55" spans="1:19" ht="19.5" customHeight="1" x14ac:dyDescent="0.25">
      <c r="A55" s="15">
        <v>12</v>
      </c>
      <c r="B55" s="23" t="s">
        <v>51</v>
      </c>
      <c r="C55" s="14">
        <v>43858</v>
      </c>
      <c r="D55" s="13" t="s">
        <v>56</v>
      </c>
      <c r="E55" s="15" t="s">
        <v>57</v>
      </c>
      <c r="F55" s="28" t="s">
        <v>58</v>
      </c>
      <c r="G55" s="9">
        <v>10</v>
      </c>
      <c r="H55" s="59">
        <v>20</v>
      </c>
      <c r="I55" s="21">
        <v>20</v>
      </c>
      <c r="J55" s="10"/>
      <c r="K55" s="21"/>
      <c r="L55" s="10"/>
      <c r="M55" s="21"/>
      <c r="N55" s="90">
        <f t="shared" si="5"/>
        <v>40</v>
      </c>
    </row>
    <row r="56" spans="1:19" ht="19.5" customHeight="1" thickBot="1" x14ac:dyDescent="0.3">
      <c r="A56" s="15">
        <v>13</v>
      </c>
      <c r="B56" s="23" t="s">
        <v>51</v>
      </c>
      <c r="C56" s="14">
        <v>43858</v>
      </c>
      <c r="D56" s="13" t="s">
        <v>56</v>
      </c>
      <c r="E56" s="15" t="s">
        <v>57</v>
      </c>
      <c r="F56" s="28" t="s">
        <v>58</v>
      </c>
      <c r="G56" s="9">
        <v>11</v>
      </c>
      <c r="H56" s="77">
        <v>24</v>
      </c>
      <c r="I56" s="22">
        <v>15</v>
      </c>
      <c r="J56" s="34"/>
      <c r="K56" s="22"/>
      <c r="L56" s="34"/>
      <c r="M56" s="22"/>
      <c r="N56" s="90">
        <f t="shared" si="5"/>
        <v>39</v>
      </c>
    </row>
    <row r="57" spans="1:19" ht="19.5" customHeight="1" thickTop="1" thickBot="1" x14ac:dyDescent="0.3">
      <c r="A57" s="15"/>
      <c r="B57" s="10" t="s">
        <v>28</v>
      </c>
      <c r="C57" s="15"/>
      <c r="D57" s="15"/>
      <c r="E57" s="15"/>
      <c r="F57" s="28"/>
      <c r="G57" s="32" t="s">
        <v>6</v>
      </c>
      <c r="H57" s="40" t="s">
        <v>25</v>
      </c>
      <c r="I57" s="101">
        <f>SUM(H44:H56,J44:J56,L44:L56)</f>
        <v>223</v>
      </c>
      <c r="J57" s="102">
        <f>SUM(J35:J36)</f>
        <v>14</v>
      </c>
      <c r="K57" s="41" t="s">
        <v>24</v>
      </c>
      <c r="L57" s="101">
        <f>SUM(I44:I56,K44:K56,M44:M56)</f>
        <v>264</v>
      </c>
      <c r="M57" s="102">
        <f>SUM(M35:M36)</f>
        <v>44</v>
      </c>
      <c r="N57" s="87">
        <f>SUM(N44:N56)</f>
        <v>487</v>
      </c>
    </row>
    <row r="58" spans="1:19" ht="19.5" customHeight="1" thickTop="1" x14ac:dyDescent="0.25">
      <c r="A58" s="15">
        <v>1</v>
      </c>
      <c r="B58" s="10" t="s">
        <v>12</v>
      </c>
      <c r="C58" s="13">
        <v>43847</v>
      </c>
      <c r="D58" s="15" t="s">
        <v>64</v>
      </c>
      <c r="E58" s="15" t="s">
        <v>65</v>
      </c>
      <c r="F58" s="28" t="s">
        <v>66</v>
      </c>
      <c r="G58" s="60" t="s">
        <v>67</v>
      </c>
      <c r="H58" s="63">
        <v>16</v>
      </c>
      <c r="I58" s="67">
        <v>32</v>
      </c>
      <c r="J58" s="71"/>
      <c r="K58" s="72"/>
      <c r="L58" s="69"/>
      <c r="M58" s="64"/>
      <c r="N58" s="62">
        <f>SUM(H58:M58)</f>
        <v>48</v>
      </c>
    </row>
    <row r="59" spans="1:19" ht="20.25" customHeight="1" thickBot="1" x14ac:dyDescent="0.3">
      <c r="A59" s="15">
        <v>2</v>
      </c>
      <c r="B59" s="10" t="s">
        <v>12</v>
      </c>
      <c r="C59" s="13">
        <v>43852</v>
      </c>
      <c r="D59" s="15" t="s">
        <v>68</v>
      </c>
      <c r="E59" s="15" t="s">
        <v>69</v>
      </c>
      <c r="F59" s="28" t="s">
        <v>70</v>
      </c>
      <c r="G59" s="60" t="s">
        <v>71</v>
      </c>
      <c r="H59" s="65"/>
      <c r="I59" s="68"/>
      <c r="J59" s="73"/>
      <c r="K59" s="74"/>
      <c r="L59" s="70">
        <v>5</v>
      </c>
      <c r="M59" s="66">
        <v>39</v>
      </c>
      <c r="N59" s="62">
        <f>SUM(H59:M59)</f>
        <v>44</v>
      </c>
    </row>
    <row r="60" spans="1:19" ht="19.5" customHeight="1" thickTop="1" thickBot="1" x14ac:dyDescent="0.3">
      <c r="A60" s="15"/>
      <c r="B60" s="10" t="s">
        <v>28</v>
      </c>
      <c r="C60" s="15"/>
      <c r="D60" s="15"/>
      <c r="E60" s="15"/>
      <c r="F60" s="28"/>
      <c r="G60" s="32" t="s">
        <v>6</v>
      </c>
      <c r="H60" s="40" t="s">
        <v>25</v>
      </c>
      <c r="I60" s="101">
        <f>SUM(H58:H59,J58:J59,L58:L59)</f>
        <v>21</v>
      </c>
      <c r="J60" s="102">
        <f>SUM(J38:J39)</f>
        <v>20</v>
      </c>
      <c r="K60" s="41" t="s">
        <v>24</v>
      </c>
      <c r="L60" s="101">
        <f>SUM(I58:I59,K58:K59,M58:M59)</f>
        <v>71</v>
      </c>
      <c r="M60" s="102">
        <f>SUM(M38:M39)</f>
        <v>53</v>
      </c>
      <c r="N60" s="87">
        <f>SUM(N58:N59)</f>
        <v>92</v>
      </c>
    </row>
    <row r="61" spans="1:19" ht="19.5" customHeight="1" thickTop="1" thickBot="1" x14ac:dyDescent="0.4">
      <c r="A61" t="s">
        <v>81</v>
      </c>
      <c r="B61" s="54"/>
      <c r="E61" s="12"/>
      <c r="F61" s="103" t="s">
        <v>21</v>
      </c>
      <c r="G61" s="104"/>
      <c r="H61" s="38">
        <f>SUM(H7:H8,H10:H32,H34:H37,H39:H42,H44:H56,H58:H59)</f>
        <v>803</v>
      </c>
      <c r="I61" s="38">
        <f t="shared" ref="I61:M61" si="6">SUM(I7:I8,I10:I32,I34:I37,I39:I42,I44:I56,I58:I59)</f>
        <v>845</v>
      </c>
      <c r="J61" s="38">
        <f t="shared" si="6"/>
        <v>25</v>
      </c>
      <c r="K61" s="38">
        <f t="shared" si="6"/>
        <v>17</v>
      </c>
      <c r="L61" s="38">
        <f t="shared" si="6"/>
        <v>36</v>
      </c>
      <c r="M61" s="38">
        <f t="shared" si="6"/>
        <v>152</v>
      </c>
      <c r="N61" s="89">
        <f>SUM(N7,N9,N33,N38,N43,N57,N60)</f>
        <v>1878</v>
      </c>
    </row>
    <row r="62" spans="1:19" ht="19.5" customHeight="1" thickTop="1" thickBot="1" x14ac:dyDescent="0.3">
      <c r="G62" s="3"/>
      <c r="H62" s="3"/>
      <c r="I62" s="3"/>
      <c r="J62" s="3"/>
      <c r="K62" s="3"/>
      <c r="L62" s="3"/>
      <c r="R62" s="83"/>
      <c r="S62" s="83"/>
    </row>
    <row r="63" spans="1:19" ht="13.5" customHeight="1" thickTop="1" thickBot="1" x14ac:dyDescent="0.3">
      <c r="B63" s="55"/>
      <c r="F63" s="12"/>
      <c r="G63" s="105" t="s">
        <v>10</v>
      </c>
      <c r="H63" s="106"/>
      <c r="I63" s="106"/>
      <c r="J63" s="106"/>
      <c r="K63" s="106"/>
      <c r="L63" s="107"/>
      <c r="M63" s="25"/>
      <c r="N63" s="94">
        <f>SUM(H61,J61,L61)</f>
        <v>864</v>
      </c>
    </row>
    <row r="64" spans="1:19" ht="19.5" customHeight="1" thickTop="1" thickBot="1" x14ac:dyDescent="0.3">
      <c r="B64" s="55"/>
      <c r="F64" s="12"/>
      <c r="G64" s="110" t="s">
        <v>11</v>
      </c>
      <c r="H64" s="111"/>
      <c r="I64" s="111"/>
      <c r="J64" s="111"/>
      <c r="K64" s="111"/>
      <c r="L64" s="112"/>
      <c r="M64" s="26"/>
      <c r="N64" s="95">
        <f>SUM(I61,K61,M61)</f>
        <v>1014</v>
      </c>
      <c r="R64" s="83"/>
    </row>
    <row r="65" spans="1:30" ht="15.75" thickTop="1" x14ac:dyDescent="0.25">
      <c r="R65" s="83"/>
    </row>
    <row r="66" spans="1:30" x14ac:dyDescent="0.25">
      <c r="R66" s="83"/>
    </row>
    <row r="67" spans="1:30" ht="20.25" x14ac:dyDescent="0.3">
      <c r="B67" s="118" t="s">
        <v>0</v>
      </c>
      <c r="C67" s="118"/>
      <c r="D67" s="118"/>
      <c r="E67" s="118"/>
      <c r="F67" s="118"/>
      <c r="G67" s="118"/>
      <c r="H67" s="118"/>
      <c r="I67" s="4"/>
      <c r="J67" s="4"/>
      <c r="K67" s="4"/>
      <c r="L67" s="4"/>
      <c r="M67" s="4"/>
      <c r="N67" s="4"/>
      <c r="R67" s="83"/>
    </row>
    <row r="68" spans="1:30" ht="15.75" x14ac:dyDescent="0.25">
      <c r="A68" s="7"/>
      <c r="B68" s="119" t="s">
        <v>1</v>
      </c>
      <c r="C68" s="119"/>
      <c r="D68" s="119"/>
      <c r="E68" s="119"/>
      <c r="F68" s="119"/>
      <c r="G68" s="119"/>
      <c r="H68" s="119"/>
      <c r="I68" s="5"/>
      <c r="J68" s="5"/>
      <c r="K68" s="5"/>
      <c r="L68" s="5"/>
      <c r="M68" s="5"/>
      <c r="N68" s="5"/>
    </row>
    <row r="69" spans="1:30" ht="15.75" x14ac:dyDescent="0.25">
      <c r="A69" s="7"/>
      <c r="B69" s="120" t="s">
        <v>34</v>
      </c>
      <c r="C69" s="120"/>
      <c r="D69" s="120"/>
      <c r="E69" s="120"/>
      <c r="F69" s="120"/>
      <c r="G69" s="120"/>
      <c r="H69" s="120"/>
      <c r="I69" s="7"/>
      <c r="J69" s="7"/>
      <c r="K69" s="7"/>
      <c r="L69" s="7"/>
      <c r="M69" s="8"/>
      <c r="N69" s="8"/>
    </row>
    <row r="70" spans="1:30" ht="16.5" thickBot="1" x14ac:dyDescent="0.3">
      <c r="A70" s="7"/>
      <c r="B70" s="120" t="s">
        <v>82</v>
      </c>
      <c r="C70" s="120"/>
      <c r="D70" s="120"/>
      <c r="E70" s="120"/>
      <c r="F70" s="120"/>
      <c r="G70" s="120"/>
      <c r="H70" s="120"/>
      <c r="I70" s="8"/>
      <c r="J70" s="8"/>
      <c r="K70" s="8"/>
      <c r="L70" s="8"/>
      <c r="M70" s="8"/>
      <c r="N70" s="8"/>
      <c r="Q70" s="123"/>
      <c r="R70" s="123"/>
      <c r="S70" s="123"/>
      <c r="T70" s="123"/>
      <c r="U70" s="123"/>
      <c r="V70" s="123"/>
      <c r="W70" s="123"/>
      <c r="X70" s="123"/>
      <c r="Y70" s="123"/>
      <c r="Z70" s="123"/>
      <c r="AA70" s="123"/>
      <c r="AB70" s="123"/>
      <c r="AC70" s="123"/>
      <c r="AD70" s="123"/>
    </row>
    <row r="71" spans="1:30" ht="16.5" thickTop="1" thickBot="1" x14ac:dyDescent="0.3">
      <c r="A71" s="99" t="s">
        <v>72</v>
      </c>
      <c r="B71" s="99" t="s">
        <v>15</v>
      </c>
      <c r="C71" s="99" t="s">
        <v>2</v>
      </c>
      <c r="D71" s="99" t="s">
        <v>3</v>
      </c>
      <c r="E71" s="99" t="s">
        <v>4</v>
      </c>
      <c r="F71" s="121" t="s">
        <v>7</v>
      </c>
      <c r="G71" s="99" t="s">
        <v>5</v>
      </c>
      <c r="H71" s="117" t="s">
        <v>20</v>
      </c>
      <c r="I71" s="117"/>
      <c r="J71" s="115" t="s">
        <v>19</v>
      </c>
      <c r="K71" s="116"/>
      <c r="L71" s="117" t="s">
        <v>18</v>
      </c>
      <c r="M71" s="117"/>
      <c r="N71" s="113" t="s">
        <v>6</v>
      </c>
      <c r="Q71" s="123"/>
      <c r="R71" s="123"/>
      <c r="S71" s="123"/>
      <c r="T71" s="123"/>
      <c r="U71" s="123"/>
      <c r="V71" s="123"/>
      <c r="W71" s="123"/>
      <c r="X71" s="123"/>
      <c r="Y71" s="123"/>
      <c r="Z71" s="123"/>
      <c r="AA71" s="123"/>
      <c r="AB71" s="123"/>
      <c r="AC71" s="123"/>
      <c r="AD71" s="123"/>
    </row>
    <row r="72" spans="1:30" ht="16.5" thickTop="1" thickBot="1" x14ac:dyDescent="0.3">
      <c r="A72" s="100"/>
      <c r="B72" s="100"/>
      <c r="C72" s="100"/>
      <c r="D72" s="100"/>
      <c r="E72" s="100"/>
      <c r="F72" s="122"/>
      <c r="G72" s="100"/>
      <c r="H72" s="29" t="s">
        <v>8</v>
      </c>
      <c r="I72" s="35" t="s">
        <v>9</v>
      </c>
      <c r="J72" s="19" t="s">
        <v>8</v>
      </c>
      <c r="K72" s="20" t="s">
        <v>9</v>
      </c>
      <c r="L72" s="29" t="s">
        <v>8</v>
      </c>
      <c r="M72" s="35" t="s">
        <v>9</v>
      </c>
      <c r="N72" s="114"/>
      <c r="P72" s="84"/>
      <c r="Q72" s="86"/>
      <c r="R72" s="86"/>
      <c r="S72" s="86"/>
      <c r="T72" s="86"/>
      <c r="U72" s="86"/>
      <c r="V72" s="86"/>
      <c r="W72" s="86"/>
      <c r="X72" s="86"/>
      <c r="Y72" s="86"/>
      <c r="Z72" s="86"/>
      <c r="AA72" s="86"/>
      <c r="AB72" s="86"/>
      <c r="AC72" s="86"/>
      <c r="AD72" s="86"/>
    </row>
    <row r="73" spans="1:30" ht="16.5" thickTop="1" thickBot="1" x14ac:dyDescent="0.3">
      <c r="A73" s="16"/>
      <c r="B73" s="56" t="s">
        <v>31</v>
      </c>
      <c r="C73" s="18">
        <v>43831</v>
      </c>
      <c r="D73" s="17" t="s">
        <v>73</v>
      </c>
      <c r="E73" s="16"/>
      <c r="F73" s="27" t="s">
        <v>74</v>
      </c>
      <c r="G73" s="11"/>
      <c r="H73" s="30"/>
      <c r="I73" s="36">
        <v>1</v>
      </c>
      <c r="J73" s="33"/>
      <c r="K73" s="24"/>
      <c r="L73" s="30">
        <v>1</v>
      </c>
      <c r="M73" s="36">
        <v>5</v>
      </c>
      <c r="N73" s="91">
        <f>SUM(H73:M73)</f>
        <v>7</v>
      </c>
      <c r="P73" s="85"/>
    </row>
    <row r="74" spans="1:30" ht="16.5" thickTop="1" thickBot="1" x14ac:dyDescent="0.3">
      <c r="A74" s="15"/>
      <c r="B74" s="10" t="s">
        <v>28</v>
      </c>
      <c r="C74" s="15"/>
      <c r="D74" s="13"/>
      <c r="E74" s="15"/>
      <c r="F74" s="28"/>
      <c r="G74" s="32" t="s">
        <v>6</v>
      </c>
      <c r="H74" s="40" t="s">
        <v>25</v>
      </c>
      <c r="I74" s="101">
        <f>SUM(H73:H73,J73:J73,L73:L73)</f>
        <v>1</v>
      </c>
      <c r="J74" s="102">
        <f>SUM(J70:J72)</f>
        <v>0</v>
      </c>
      <c r="K74" s="41" t="s">
        <v>24</v>
      </c>
      <c r="L74" s="101">
        <f>SUM(I73:I73,K73:K73,M73:M73)</f>
        <v>6</v>
      </c>
      <c r="M74" s="102">
        <f>SUM(M70:M72)</f>
        <v>0</v>
      </c>
      <c r="N74" s="87">
        <f>SUM(N73:N73)</f>
        <v>7</v>
      </c>
    </row>
    <row r="75" spans="1:30" ht="15.75" thickTop="1" x14ac:dyDescent="0.25">
      <c r="A75" s="16">
        <v>1</v>
      </c>
      <c r="B75" s="56" t="s">
        <v>75</v>
      </c>
      <c r="C75" s="18">
        <v>43885</v>
      </c>
      <c r="D75" s="17" t="s">
        <v>111</v>
      </c>
      <c r="E75" s="16" t="s">
        <v>112</v>
      </c>
      <c r="F75" s="27" t="s">
        <v>88</v>
      </c>
      <c r="G75" s="11">
        <v>14</v>
      </c>
      <c r="H75" s="30"/>
      <c r="I75" s="36"/>
      <c r="J75" s="33">
        <v>22</v>
      </c>
      <c r="K75" s="24">
        <v>10</v>
      </c>
      <c r="L75" s="30"/>
      <c r="M75" s="36"/>
      <c r="N75" s="91">
        <f>SUM(H75:M75)</f>
        <v>32</v>
      </c>
      <c r="P75" s="85"/>
    </row>
    <row r="76" spans="1:30" x14ac:dyDescent="0.25">
      <c r="A76" s="16">
        <v>2</v>
      </c>
      <c r="B76" s="56" t="s">
        <v>75</v>
      </c>
      <c r="C76" s="18">
        <v>43886</v>
      </c>
      <c r="D76" s="17" t="s">
        <v>113</v>
      </c>
      <c r="E76" s="16" t="s">
        <v>112</v>
      </c>
      <c r="F76" s="27" t="s">
        <v>88</v>
      </c>
      <c r="G76" s="11">
        <v>14</v>
      </c>
      <c r="H76" s="30"/>
      <c r="I76" s="36"/>
      <c r="J76" s="33">
        <v>6</v>
      </c>
      <c r="K76" s="24">
        <v>23</v>
      </c>
      <c r="L76" s="30"/>
      <c r="M76" s="36"/>
      <c r="N76" s="91">
        <f t="shared" ref="N76:N80" si="7">SUM(H76:M76)</f>
        <v>29</v>
      </c>
      <c r="P76" s="85"/>
    </row>
    <row r="77" spans="1:30" x14ac:dyDescent="0.25">
      <c r="A77" s="16">
        <v>3</v>
      </c>
      <c r="B77" s="56" t="s">
        <v>75</v>
      </c>
      <c r="C77" s="18">
        <v>43887</v>
      </c>
      <c r="D77" s="17" t="s">
        <v>114</v>
      </c>
      <c r="E77" s="16" t="s">
        <v>112</v>
      </c>
      <c r="F77" s="27" t="s">
        <v>88</v>
      </c>
      <c r="G77" s="11">
        <v>14</v>
      </c>
      <c r="H77" s="30"/>
      <c r="I77" s="36"/>
      <c r="J77" s="33">
        <v>4</v>
      </c>
      <c r="K77" s="24">
        <v>19</v>
      </c>
      <c r="L77" s="30"/>
      <c r="M77" s="36"/>
      <c r="N77" s="91">
        <f t="shared" si="7"/>
        <v>23</v>
      </c>
      <c r="P77" s="85"/>
    </row>
    <row r="78" spans="1:30" x14ac:dyDescent="0.25">
      <c r="A78" s="16">
        <v>4</v>
      </c>
      <c r="B78" s="56" t="s">
        <v>75</v>
      </c>
      <c r="C78" s="18">
        <v>43888</v>
      </c>
      <c r="D78" s="17" t="s">
        <v>115</v>
      </c>
      <c r="E78" s="16" t="s">
        <v>112</v>
      </c>
      <c r="F78" s="27" t="s">
        <v>88</v>
      </c>
      <c r="G78" s="11">
        <v>14</v>
      </c>
      <c r="H78" s="30"/>
      <c r="I78" s="36"/>
      <c r="J78" s="33">
        <v>5</v>
      </c>
      <c r="K78" s="24">
        <v>18</v>
      </c>
      <c r="L78" s="30"/>
      <c r="M78" s="36"/>
      <c r="N78" s="91">
        <f t="shared" si="7"/>
        <v>23</v>
      </c>
      <c r="P78" s="85"/>
    </row>
    <row r="79" spans="1:30" x14ac:dyDescent="0.25">
      <c r="A79" s="16">
        <v>5</v>
      </c>
      <c r="B79" s="56" t="s">
        <v>75</v>
      </c>
      <c r="C79" s="18">
        <v>43888</v>
      </c>
      <c r="D79" s="17" t="s">
        <v>116</v>
      </c>
      <c r="E79" s="16" t="s">
        <v>117</v>
      </c>
      <c r="F79" s="27" t="s">
        <v>33</v>
      </c>
      <c r="G79" s="11" t="s">
        <v>130</v>
      </c>
      <c r="H79" s="30"/>
      <c r="I79" s="36"/>
      <c r="J79" s="33"/>
      <c r="K79" s="24"/>
      <c r="L79" s="30">
        <v>3</v>
      </c>
      <c r="M79" s="36">
        <v>17</v>
      </c>
      <c r="N79" s="91">
        <f t="shared" si="7"/>
        <v>20</v>
      </c>
      <c r="P79" s="85"/>
    </row>
    <row r="80" spans="1:30" ht="15.75" thickBot="1" x14ac:dyDescent="0.3">
      <c r="A80" s="16">
        <v>6</v>
      </c>
      <c r="B80" s="56" t="s">
        <v>75</v>
      </c>
      <c r="C80" s="18">
        <v>43889</v>
      </c>
      <c r="D80" s="17" t="s">
        <v>129</v>
      </c>
      <c r="E80" s="16" t="s">
        <v>112</v>
      </c>
      <c r="F80" s="27" t="s">
        <v>88</v>
      </c>
      <c r="G80" s="11">
        <v>14</v>
      </c>
      <c r="H80" s="30"/>
      <c r="I80" s="36"/>
      <c r="J80" s="33">
        <v>5</v>
      </c>
      <c r="K80" s="24">
        <v>18</v>
      </c>
      <c r="L80" s="30"/>
      <c r="M80" s="36"/>
      <c r="N80" s="91">
        <f t="shared" si="7"/>
        <v>23</v>
      </c>
      <c r="P80" s="85"/>
    </row>
    <row r="81" spans="1:14" ht="16.5" thickTop="1" thickBot="1" x14ac:dyDescent="0.3">
      <c r="A81" s="16"/>
      <c r="B81" s="56"/>
      <c r="C81" s="18"/>
      <c r="D81" s="15"/>
      <c r="E81" s="15"/>
      <c r="F81" s="15"/>
      <c r="G81" s="78" t="s">
        <v>6</v>
      </c>
      <c r="H81" s="79" t="s">
        <v>25</v>
      </c>
      <c r="I81" s="108">
        <f>SUM(H75:H80,J75:J80,L75:L80)</f>
        <v>45</v>
      </c>
      <c r="J81" s="109"/>
      <c r="K81" s="80" t="s">
        <v>24</v>
      </c>
      <c r="L81" s="108">
        <f>SUM(I75:I80,K75:K80,M75:M80)</f>
        <v>105</v>
      </c>
      <c r="M81" s="109"/>
      <c r="N81" s="81">
        <f>SUM(N75:N80)</f>
        <v>150</v>
      </c>
    </row>
    <row r="82" spans="1:14" ht="15.75" thickTop="1" x14ac:dyDescent="0.25">
      <c r="A82" s="15">
        <v>1</v>
      </c>
      <c r="B82" s="23" t="s">
        <v>22</v>
      </c>
      <c r="C82" s="14">
        <v>43873</v>
      </c>
      <c r="D82" s="13" t="s">
        <v>95</v>
      </c>
      <c r="E82" s="15" t="s">
        <v>96</v>
      </c>
      <c r="F82" s="28" t="s">
        <v>16</v>
      </c>
      <c r="G82" s="9">
        <v>18</v>
      </c>
      <c r="H82" s="31"/>
      <c r="I82" s="37"/>
      <c r="J82" s="10">
        <v>18</v>
      </c>
      <c r="K82" s="21">
        <v>24</v>
      </c>
      <c r="L82" s="31"/>
      <c r="M82" s="37"/>
      <c r="N82" s="90">
        <f>SUM(H82:M82)</f>
        <v>42</v>
      </c>
    </row>
    <row r="83" spans="1:14" x14ac:dyDescent="0.25">
      <c r="A83" s="15">
        <v>2</v>
      </c>
      <c r="B83" s="23" t="s">
        <v>22</v>
      </c>
      <c r="C83" s="14">
        <v>43873</v>
      </c>
      <c r="D83" s="13" t="s">
        <v>95</v>
      </c>
      <c r="E83" s="15" t="s">
        <v>96</v>
      </c>
      <c r="F83" s="28" t="s">
        <v>16</v>
      </c>
      <c r="G83" s="9">
        <v>18</v>
      </c>
      <c r="H83" s="31"/>
      <c r="I83" s="37"/>
      <c r="J83" s="10">
        <v>13</v>
      </c>
      <c r="K83" s="21">
        <v>13</v>
      </c>
      <c r="L83" s="31"/>
      <c r="M83" s="37"/>
      <c r="N83" s="90">
        <f>SUM(H83:M83)</f>
        <v>26</v>
      </c>
    </row>
    <row r="84" spans="1:14" x14ac:dyDescent="0.25">
      <c r="A84" s="15">
        <v>3</v>
      </c>
      <c r="B84" s="23" t="s">
        <v>22</v>
      </c>
      <c r="C84" s="14">
        <v>43873</v>
      </c>
      <c r="D84" s="13" t="s">
        <v>95</v>
      </c>
      <c r="E84" s="15" t="s">
        <v>96</v>
      </c>
      <c r="F84" s="28" t="s">
        <v>16</v>
      </c>
      <c r="G84" s="9">
        <v>18</v>
      </c>
      <c r="H84" s="31"/>
      <c r="I84" s="37"/>
      <c r="J84" s="10">
        <v>9</v>
      </c>
      <c r="K84" s="21">
        <v>14</v>
      </c>
      <c r="L84" s="31"/>
      <c r="M84" s="37"/>
      <c r="N84" s="90">
        <f t="shared" ref="N84:N96" si="8">SUM(H84:M84)</f>
        <v>23</v>
      </c>
    </row>
    <row r="85" spans="1:14" x14ac:dyDescent="0.25">
      <c r="A85" s="15">
        <v>4</v>
      </c>
      <c r="B85" s="23" t="s">
        <v>22</v>
      </c>
      <c r="C85" s="14">
        <v>43874</v>
      </c>
      <c r="D85" s="13" t="s">
        <v>97</v>
      </c>
      <c r="E85" s="15" t="s">
        <v>98</v>
      </c>
      <c r="F85" s="28" t="s">
        <v>44</v>
      </c>
      <c r="G85" s="9">
        <v>8</v>
      </c>
      <c r="H85" s="31"/>
      <c r="I85" s="37"/>
      <c r="J85" s="10">
        <v>18</v>
      </c>
      <c r="K85" s="21">
        <v>17</v>
      </c>
      <c r="L85" s="31"/>
      <c r="M85" s="37"/>
      <c r="N85" s="90">
        <f>SUM(J85:M85)</f>
        <v>35</v>
      </c>
    </row>
    <row r="86" spans="1:14" x14ac:dyDescent="0.25">
      <c r="A86" s="15">
        <v>5</v>
      </c>
      <c r="B86" s="23" t="s">
        <v>22</v>
      </c>
      <c r="C86" s="14">
        <v>43874</v>
      </c>
      <c r="D86" s="13" t="s">
        <v>97</v>
      </c>
      <c r="E86" s="15" t="s">
        <v>98</v>
      </c>
      <c r="F86" s="28" t="s">
        <v>44</v>
      </c>
      <c r="G86" s="9">
        <v>10</v>
      </c>
      <c r="H86" s="10">
        <v>11</v>
      </c>
      <c r="I86" s="21">
        <v>19</v>
      </c>
      <c r="J86" s="10"/>
      <c r="K86" s="21"/>
      <c r="L86" s="31"/>
      <c r="M86" s="37"/>
      <c r="N86" s="90">
        <f>SUM(H86:M86)</f>
        <v>30</v>
      </c>
    </row>
    <row r="87" spans="1:14" x14ac:dyDescent="0.25">
      <c r="A87" s="15">
        <v>6</v>
      </c>
      <c r="B87" s="23" t="s">
        <v>22</v>
      </c>
      <c r="C87" s="14">
        <v>43874</v>
      </c>
      <c r="D87" s="13" t="s">
        <v>97</v>
      </c>
      <c r="E87" s="15" t="s">
        <v>98</v>
      </c>
      <c r="F87" s="28" t="s">
        <v>44</v>
      </c>
      <c r="G87" s="9">
        <v>11</v>
      </c>
      <c r="H87" s="10">
        <v>14</v>
      </c>
      <c r="I87" s="21">
        <v>17</v>
      </c>
      <c r="J87" s="10"/>
      <c r="K87" s="21"/>
      <c r="L87" s="31"/>
      <c r="M87" s="37"/>
      <c r="N87" s="90">
        <f>SUM(H87:M87)</f>
        <v>31</v>
      </c>
    </row>
    <row r="88" spans="1:14" x14ac:dyDescent="0.25">
      <c r="A88" s="15">
        <v>7</v>
      </c>
      <c r="B88" s="23" t="s">
        <v>22</v>
      </c>
      <c r="C88" s="14">
        <v>43878</v>
      </c>
      <c r="D88" s="13" t="s">
        <v>97</v>
      </c>
      <c r="E88" s="15" t="s">
        <v>99</v>
      </c>
      <c r="F88" s="28" t="s">
        <v>100</v>
      </c>
      <c r="G88" s="9">
        <v>12</v>
      </c>
      <c r="H88" s="31"/>
      <c r="I88" s="37"/>
      <c r="J88" s="10">
        <v>17</v>
      </c>
      <c r="K88" s="21">
        <v>20</v>
      </c>
      <c r="L88" s="31"/>
      <c r="M88" s="37"/>
      <c r="N88" s="90">
        <f>SUM(J88:M88)</f>
        <v>37</v>
      </c>
    </row>
    <row r="89" spans="1:14" x14ac:dyDescent="0.25">
      <c r="A89" s="15">
        <v>8</v>
      </c>
      <c r="B89" s="23" t="s">
        <v>22</v>
      </c>
      <c r="C89" s="18">
        <v>43878</v>
      </c>
      <c r="D89" s="13" t="s">
        <v>97</v>
      </c>
      <c r="E89" s="15" t="s">
        <v>99</v>
      </c>
      <c r="F89" s="28" t="s">
        <v>100</v>
      </c>
      <c r="G89" s="11">
        <v>12</v>
      </c>
      <c r="H89" s="30"/>
      <c r="I89" s="36"/>
      <c r="J89" s="33">
        <v>18</v>
      </c>
      <c r="K89" s="24">
        <v>17</v>
      </c>
      <c r="L89" s="30"/>
      <c r="M89" s="36"/>
      <c r="N89" s="90">
        <f t="shared" si="8"/>
        <v>35</v>
      </c>
    </row>
    <row r="90" spans="1:14" x14ac:dyDescent="0.25">
      <c r="A90" s="15">
        <v>9</v>
      </c>
      <c r="B90" s="23" t="s">
        <v>22</v>
      </c>
      <c r="C90" s="14">
        <v>43878</v>
      </c>
      <c r="D90" s="13" t="s">
        <v>97</v>
      </c>
      <c r="E90" s="15" t="s">
        <v>99</v>
      </c>
      <c r="F90" s="28" t="s">
        <v>100</v>
      </c>
      <c r="G90" s="9">
        <v>14</v>
      </c>
      <c r="H90" s="31"/>
      <c r="I90" s="37"/>
      <c r="J90" s="10">
        <v>13</v>
      </c>
      <c r="K90" s="21">
        <v>17</v>
      </c>
      <c r="L90" s="31"/>
      <c r="M90" s="37"/>
      <c r="N90" s="90">
        <f t="shared" si="8"/>
        <v>30</v>
      </c>
    </row>
    <row r="91" spans="1:14" x14ac:dyDescent="0.25">
      <c r="A91" s="15">
        <v>10</v>
      </c>
      <c r="B91" s="23" t="s">
        <v>22</v>
      </c>
      <c r="C91" s="14">
        <v>43878</v>
      </c>
      <c r="D91" s="13" t="s">
        <v>97</v>
      </c>
      <c r="E91" s="15" t="s">
        <v>99</v>
      </c>
      <c r="F91" s="28" t="s">
        <v>100</v>
      </c>
      <c r="G91" s="9">
        <v>14</v>
      </c>
      <c r="H91" s="31"/>
      <c r="I91" s="37"/>
      <c r="J91" s="10">
        <v>16</v>
      </c>
      <c r="K91" s="21">
        <v>21</v>
      </c>
      <c r="L91" s="31"/>
      <c r="M91" s="37"/>
      <c r="N91" s="90">
        <f t="shared" si="8"/>
        <v>37</v>
      </c>
    </row>
    <row r="92" spans="1:14" x14ac:dyDescent="0.25">
      <c r="A92" s="15">
        <v>11</v>
      </c>
      <c r="B92" s="23" t="s">
        <v>22</v>
      </c>
      <c r="C92" s="14">
        <v>43879</v>
      </c>
      <c r="D92" s="13" t="s">
        <v>97</v>
      </c>
      <c r="E92" s="15" t="s">
        <v>99</v>
      </c>
      <c r="F92" s="28" t="s">
        <v>100</v>
      </c>
      <c r="G92" s="9">
        <v>12</v>
      </c>
      <c r="H92" s="31"/>
      <c r="I92" s="37"/>
      <c r="J92" s="10">
        <v>18</v>
      </c>
      <c r="K92" s="21">
        <v>18</v>
      </c>
      <c r="L92" s="31"/>
      <c r="M92" s="37"/>
      <c r="N92" s="90">
        <f t="shared" si="8"/>
        <v>36</v>
      </c>
    </row>
    <row r="93" spans="1:14" x14ac:dyDescent="0.25">
      <c r="A93" s="15">
        <v>12</v>
      </c>
      <c r="B93" s="23" t="s">
        <v>22</v>
      </c>
      <c r="C93" s="14">
        <v>43879</v>
      </c>
      <c r="D93" s="13" t="s">
        <v>97</v>
      </c>
      <c r="E93" s="15" t="s">
        <v>99</v>
      </c>
      <c r="F93" s="28" t="s">
        <v>100</v>
      </c>
      <c r="G93" s="9">
        <v>12</v>
      </c>
      <c r="H93" s="31"/>
      <c r="I93" s="37"/>
      <c r="J93" s="10">
        <v>15</v>
      </c>
      <c r="K93" s="21">
        <v>18</v>
      </c>
      <c r="L93" s="31"/>
      <c r="M93" s="37"/>
      <c r="N93" s="90">
        <f t="shared" si="8"/>
        <v>33</v>
      </c>
    </row>
    <row r="94" spans="1:14" x14ac:dyDescent="0.25">
      <c r="A94" s="15">
        <v>13</v>
      </c>
      <c r="B94" s="23" t="s">
        <v>22</v>
      </c>
      <c r="C94" s="14">
        <v>43879</v>
      </c>
      <c r="D94" s="13" t="s">
        <v>97</v>
      </c>
      <c r="E94" s="15" t="s">
        <v>99</v>
      </c>
      <c r="F94" s="28" t="s">
        <v>100</v>
      </c>
      <c r="G94" s="9">
        <v>13</v>
      </c>
      <c r="H94" s="31"/>
      <c r="I94" s="37"/>
      <c r="J94" s="10">
        <v>13</v>
      </c>
      <c r="K94" s="21">
        <v>18</v>
      </c>
      <c r="L94" s="31"/>
      <c r="M94" s="37"/>
      <c r="N94" s="90">
        <f t="shared" si="8"/>
        <v>31</v>
      </c>
    </row>
    <row r="95" spans="1:14" x14ac:dyDescent="0.25">
      <c r="A95" s="15">
        <v>14</v>
      </c>
      <c r="B95" s="23" t="s">
        <v>22</v>
      </c>
      <c r="C95" s="14">
        <v>43879</v>
      </c>
      <c r="D95" s="13" t="s">
        <v>97</v>
      </c>
      <c r="E95" s="15" t="s">
        <v>99</v>
      </c>
      <c r="F95" s="28" t="s">
        <v>100</v>
      </c>
      <c r="G95" s="9">
        <v>13</v>
      </c>
      <c r="H95" s="31"/>
      <c r="I95" s="37"/>
      <c r="J95" s="10">
        <v>13</v>
      </c>
      <c r="K95" s="21">
        <v>19</v>
      </c>
      <c r="L95" s="31"/>
      <c r="M95" s="37"/>
      <c r="N95" s="90">
        <f t="shared" si="8"/>
        <v>32</v>
      </c>
    </row>
    <row r="96" spans="1:14" ht="15.75" thickBot="1" x14ac:dyDescent="0.3">
      <c r="A96" s="15">
        <v>15</v>
      </c>
      <c r="B96" s="23" t="s">
        <v>22</v>
      </c>
      <c r="C96" s="18">
        <v>43888</v>
      </c>
      <c r="D96" s="17" t="s">
        <v>116</v>
      </c>
      <c r="E96" s="16" t="s">
        <v>117</v>
      </c>
      <c r="F96" s="27" t="s">
        <v>33</v>
      </c>
      <c r="G96" s="11"/>
      <c r="H96" s="30"/>
      <c r="I96" s="36"/>
      <c r="J96" s="33"/>
      <c r="K96" s="24"/>
      <c r="L96" s="30">
        <v>3</v>
      </c>
      <c r="M96" s="36">
        <v>17</v>
      </c>
      <c r="N96" s="90">
        <f t="shared" si="8"/>
        <v>20</v>
      </c>
    </row>
    <row r="97" spans="1:14" ht="16.5" thickTop="1" thickBot="1" x14ac:dyDescent="0.3">
      <c r="A97" s="15"/>
      <c r="B97" s="10" t="s">
        <v>28</v>
      </c>
      <c r="C97" s="15"/>
      <c r="D97" s="13"/>
      <c r="E97" s="15"/>
      <c r="F97" s="28"/>
      <c r="G97" s="32" t="s">
        <v>6</v>
      </c>
      <c r="H97" s="40" t="s">
        <v>25</v>
      </c>
      <c r="I97" s="101">
        <f>SUM(H82:H96,J82:J96,L82:L96)</f>
        <v>209</v>
      </c>
      <c r="J97" s="102">
        <f>SUM(J82:J96)</f>
        <v>181</v>
      </c>
      <c r="K97" s="41" t="s">
        <v>24</v>
      </c>
      <c r="L97" s="101">
        <f>SUM(I82:I96,K82:K96,M82:M96)</f>
        <v>269</v>
      </c>
      <c r="M97" s="102">
        <f>SUM(M82:M96)</f>
        <v>17</v>
      </c>
      <c r="N97" s="87">
        <f>SUM(N82:N96)</f>
        <v>478</v>
      </c>
    </row>
    <row r="98" spans="1:14" ht="16.5" thickTop="1" thickBot="1" x14ac:dyDescent="0.3">
      <c r="A98" s="15">
        <v>1</v>
      </c>
      <c r="B98" s="53" t="s">
        <v>13</v>
      </c>
      <c r="C98" s="13">
        <v>43884</v>
      </c>
      <c r="D98" s="13" t="s">
        <v>101</v>
      </c>
      <c r="E98" s="15" t="s">
        <v>102</v>
      </c>
      <c r="F98" s="28" t="s">
        <v>103</v>
      </c>
      <c r="G98" s="9" t="s">
        <v>104</v>
      </c>
      <c r="H98" s="75">
        <v>27</v>
      </c>
      <c r="I98" s="76">
        <v>35</v>
      </c>
      <c r="J98" s="31"/>
      <c r="K98" s="21"/>
      <c r="L98" s="31">
        <v>5</v>
      </c>
      <c r="M98" s="37">
        <v>7</v>
      </c>
      <c r="N98" s="90">
        <f>SUM(H98:M98)</f>
        <v>74</v>
      </c>
    </row>
    <row r="99" spans="1:14" ht="16.5" thickTop="1" thickBot="1" x14ac:dyDescent="0.3">
      <c r="A99" s="15"/>
      <c r="B99" s="10" t="s">
        <v>28</v>
      </c>
      <c r="C99" s="15"/>
      <c r="D99" s="13"/>
      <c r="E99" s="15"/>
      <c r="F99" s="28"/>
      <c r="G99" s="32" t="s">
        <v>6</v>
      </c>
      <c r="H99" s="40" t="s">
        <v>25</v>
      </c>
      <c r="I99" s="101">
        <f>SUM(H98:H98,J98:J98,L98:L98)</f>
        <v>32</v>
      </c>
      <c r="J99" s="102">
        <f>SUM(J95:J97)</f>
        <v>194</v>
      </c>
      <c r="K99" s="41" t="s">
        <v>24</v>
      </c>
      <c r="L99" s="101">
        <f>SUM(I98:I98,K98:K98,M98:M98)</f>
        <v>42</v>
      </c>
      <c r="M99" s="102">
        <f>SUM(M95:M97)</f>
        <v>34</v>
      </c>
      <c r="N99" s="87">
        <f>SUM(N98:N98)</f>
        <v>74</v>
      </c>
    </row>
    <row r="100" spans="1:14" ht="15.75" thickTop="1" x14ac:dyDescent="0.25">
      <c r="A100" s="15">
        <v>1</v>
      </c>
      <c r="B100" s="23" t="s">
        <v>51</v>
      </c>
      <c r="C100" s="14">
        <v>43865</v>
      </c>
      <c r="D100" s="13" t="s">
        <v>83</v>
      </c>
      <c r="E100" s="15" t="s">
        <v>65</v>
      </c>
      <c r="F100" s="28" t="s">
        <v>76</v>
      </c>
      <c r="G100" s="9" t="s">
        <v>84</v>
      </c>
      <c r="H100" s="75">
        <v>20</v>
      </c>
      <c r="I100" s="76">
        <v>19</v>
      </c>
      <c r="J100" s="31"/>
      <c r="K100" s="21">
        <v>1</v>
      </c>
      <c r="L100" s="31"/>
      <c r="M100" s="37">
        <v>4</v>
      </c>
      <c r="N100" s="90">
        <f t="shared" ref="N100:N115" si="9">SUM(H100:M100)</f>
        <v>44</v>
      </c>
    </row>
    <row r="101" spans="1:14" x14ac:dyDescent="0.25">
      <c r="A101" s="15">
        <v>2</v>
      </c>
      <c r="B101" s="23" t="s">
        <v>51</v>
      </c>
      <c r="C101" s="14">
        <v>43868</v>
      </c>
      <c r="D101" s="13" t="s">
        <v>83</v>
      </c>
      <c r="E101" s="15" t="s">
        <v>85</v>
      </c>
      <c r="F101" s="28" t="s">
        <v>16</v>
      </c>
      <c r="G101" s="9">
        <v>4</v>
      </c>
      <c r="H101" s="10">
        <v>14</v>
      </c>
      <c r="I101" s="21">
        <v>11</v>
      </c>
      <c r="J101" s="10"/>
      <c r="K101" s="21"/>
      <c r="L101" s="10"/>
      <c r="M101" s="21"/>
      <c r="N101" s="90">
        <f t="shared" si="9"/>
        <v>25</v>
      </c>
    </row>
    <row r="102" spans="1:14" x14ac:dyDescent="0.25">
      <c r="A102" s="15">
        <v>3</v>
      </c>
      <c r="B102" s="23" t="s">
        <v>51</v>
      </c>
      <c r="C102" s="14">
        <v>43868</v>
      </c>
      <c r="D102" s="13" t="s">
        <v>83</v>
      </c>
      <c r="E102" s="15" t="s">
        <v>85</v>
      </c>
      <c r="F102" s="28" t="s">
        <v>16</v>
      </c>
      <c r="G102" s="9">
        <v>5</v>
      </c>
      <c r="H102" s="10">
        <v>12</v>
      </c>
      <c r="I102" s="21">
        <v>16</v>
      </c>
      <c r="J102" s="10"/>
      <c r="K102" s="21"/>
      <c r="L102" s="10"/>
      <c r="M102" s="21"/>
      <c r="N102" s="90">
        <f t="shared" si="9"/>
        <v>28</v>
      </c>
    </row>
    <row r="103" spans="1:14" x14ac:dyDescent="0.25">
      <c r="A103" s="15">
        <v>4</v>
      </c>
      <c r="B103" s="23" t="s">
        <v>51</v>
      </c>
      <c r="C103" s="14">
        <v>43868</v>
      </c>
      <c r="D103" s="13" t="s">
        <v>83</v>
      </c>
      <c r="E103" s="15" t="s">
        <v>85</v>
      </c>
      <c r="F103" s="28" t="s">
        <v>16</v>
      </c>
      <c r="G103" s="9">
        <v>5</v>
      </c>
      <c r="H103" s="10">
        <v>16</v>
      </c>
      <c r="I103" s="21">
        <v>9</v>
      </c>
      <c r="J103" s="10"/>
      <c r="K103" s="21"/>
      <c r="L103" s="10"/>
      <c r="M103" s="21"/>
      <c r="N103" s="90">
        <f t="shared" si="9"/>
        <v>25</v>
      </c>
    </row>
    <row r="104" spans="1:14" x14ac:dyDescent="0.25">
      <c r="A104" s="15">
        <v>5</v>
      </c>
      <c r="B104" s="23" t="s">
        <v>51</v>
      </c>
      <c r="C104" s="14">
        <v>43874</v>
      </c>
      <c r="D104" s="13" t="s">
        <v>83</v>
      </c>
      <c r="E104" s="15" t="s">
        <v>86</v>
      </c>
      <c r="F104" s="28" t="s">
        <v>44</v>
      </c>
      <c r="G104" s="9">
        <v>6</v>
      </c>
      <c r="H104" s="59">
        <v>19</v>
      </c>
      <c r="I104" s="21">
        <v>13</v>
      </c>
      <c r="J104" s="10"/>
      <c r="K104" s="21"/>
      <c r="L104" s="10"/>
      <c r="M104" s="21"/>
      <c r="N104" s="90">
        <f t="shared" si="9"/>
        <v>32</v>
      </c>
    </row>
    <row r="105" spans="1:14" x14ac:dyDescent="0.25">
      <c r="A105" s="15">
        <v>6</v>
      </c>
      <c r="B105" s="23" t="s">
        <v>51</v>
      </c>
      <c r="C105" s="14">
        <v>43874</v>
      </c>
      <c r="D105" s="13" t="s">
        <v>83</v>
      </c>
      <c r="E105" s="15" t="s">
        <v>86</v>
      </c>
      <c r="F105" s="28" t="s">
        <v>44</v>
      </c>
      <c r="G105" s="9">
        <v>7</v>
      </c>
      <c r="H105" s="59">
        <v>11</v>
      </c>
      <c r="I105" s="21">
        <v>17</v>
      </c>
      <c r="J105" s="10"/>
      <c r="K105" s="21"/>
      <c r="L105" s="10"/>
      <c r="M105" s="21"/>
      <c r="N105" s="90">
        <f t="shared" si="9"/>
        <v>28</v>
      </c>
    </row>
    <row r="106" spans="1:14" x14ac:dyDescent="0.25">
      <c r="A106" s="15">
        <v>7</v>
      </c>
      <c r="B106" s="23" t="s">
        <v>51</v>
      </c>
      <c r="C106" s="14">
        <v>43875</v>
      </c>
      <c r="D106" s="13" t="s">
        <v>83</v>
      </c>
      <c r="E106" s="15" t="s">
        <v>86</v>
      </c>
      <c r="F106" s="28" t="s">
        <v>44</v>
      </c>
      <c r="G106" s="9">
        <v>9</v>
      </c>
      <c r="H106" s="59">
        <v>20</v>
      </c>
      <c r="I106" s="21">
        <v>15</v>
      </c>
      <c r="J106" s="10"/>
      <c r="K106" s="21"/>
      <c r="L106" s="10"/>
      <c r="M106" s="21"/>
      <c r="N106" s="90">
        <f t="shared" si="9"/>
        <v>35</v>
      </c>
    </row>
    <row r="107" spans="1:14" x14ac:dyDescent="0.25">
      <c r="A107" s="15">
        <v>8</v>
      </c>
      <c r="B107" s="23" t="s">
        <v>51</v>
      </c>
      <c r="C107" s="14">
        <v>43885</v>
      </c>
      <c r="D107" s="13" t="s">
        <v>83</v>
      </c>
      <c r="E107" s="15" t="s">
        <v>87</v>
      </c>
      <c r="F107" s="28" t="s">
        <v>88</v>
      </c>
      <c r="G107" s="9">
        <v>6</v>
      </c>
      <c r="H107" s="59">
        <v>14</v>
      </c>
      <c r="I107" s="21">
        <v>16</v>
      </c>
      <c r="J107" s="10"/>
      <c r="K107" s="21"/>
      <c r="L107" s="10"/>
      <c r="M107" s="21"/>
      <c r="N107" s="90">
        <f t="shared" si="9"/>
        <v>30</v>
      </c>
    </row>
    <row r="108" spans="1:14" x14ac:dyDescent="0.25">
      <c r="A108" s="15">
        <v>9</v>
      </c>
      <c r="B108" s="23" t="s">
        <v>51</v>
      </c>
      <c r="C108" s="14">
        <v>43885</v>
      </c>
      <c r="D108" s="13" t="s">
        <v>83</v>
      </c>
      <c r="E108" s="15" t="s">
        <v>87</v>
      </c>
      <c r="F108" s="28" t="s">
        <v>88</v>
      </c>
      <c r="G108" s="9">
        <v>7</v>
      </c>
      <c r="H108" s="59">
        <v>17</v>
      </c>
      <c r="I108" s="21">
        <v>15</v>
      </c>
      <c r="J108" s="10"/>
      <c r="K108" s="21"/>
      <c r="L108" s="10"/>
      <c r="M108" s="21"/>
      <c r="N108" s="90">
        <f t="shared" si="9"/>
        <v>32</v>
      </c>
    </row>
    <row r="109" spans="1:14" x14ac:dyDescent="0.25">
      <c r="A109" s="15">
        <v>10</v>
      </c>
      <c r="B109" s="23" t="s">
        <v>51</v>
      </c>
      <c r="C109" s="14">
        <v>43885</v>
      </c>
      <c r="D109" s="13" t="s">
        <v>83</v>
      </c>
      <c r="E109" s="15" t="s">
        <v>87</v>
      </c>
      <c r="F109" s="28" t="s">
        <v>88</v>
      </c>
      <c r="G109" s="9">
        <v>7</v>
      </c>
      <c r="H109" s="59">
        <v>22</v>
      </c>
      <c r="I109" s="21">
        <v>12</v>
      </c>
      <c r="J109" s="10"/>
      <c r="K109" s="21"/>
      <c r="L109" s="10"/>
      <c r="M109" s="21"/>
      <c r="N109" s="90">
        <f t="shared" si="9"/>
        <v>34</v>
      </c>
    </row>
    <row r="110" spans="1:14" x14ac:dyDescent="0.25">
      <c r="A110" s="15">
        <v>11</v>
      </c>
      <c r="B110" s="23" t="s">
        <v>51</v>
      </c>
      <c r="C110" s="14">
        <v>43887</v>
      </c>
      <c r="D110" s="13" t="s">
        <v>89</v>
      </c>
      <c r="E110" s="15" t="s">
        <v>90</v>
      </c>
      <c r="F110" s="28" t="s">
        <v>91</v>
      </c>
      <c r="G110" s="9" t="s">
        <v>92</v>
      </c>
      <c r="H110" s="59"/>
      <c r="I110" s="21"/>
      <c r="J110" s="10"/>
      <c r="K110" s="21"/>
      <c r="L110" s="10">
        <v>2</v>
      </c>
      <c r="M110" s="21">
        <v>9</v>
      </c>
      <c r="N110" s="90">
        <f t="shared" si="9"/>
        <v>11</v>
      </c>
    </row>
    <row r="111" spans="1:14" x14ac:dyDescent="0.25">
      <c r="A111" s="15">
        <v>12</v>
      </c>
      <c r="B111" s="23" t="s">
        <v>51</v>
      </c>
      <c r="C111" s="14">
        <v>43887</v>
      </c>
      <c r="D111" s="13" t="s">
        <v>93</v>
      </c>
      <c r="E111" s="15" t="s">
        <v>90</v>
      </c>
      <c r="F111" s="28" t="s">
        <v>91</v>
      </c>
      <c r="G111" s="9" t="s">
        <v>94</v>
      </c>
      <c r="H111" s="59"/>
      <c r="I111" s="21"/>
      <c r="J111" s="10">
        <v>15</v>
      </c>
      <c r="K111" s="21">
        <v>14</v>
      </c>
      <c r="L111" s="10">
        <v>1</v>
      </c>
      <c r="M111" s="21">
        <v>1</v>
      </c>
      <c r="N111" s="90">
        <f t="shared" si="9"/>
        <v>31</v>
      </c>
    </row>
    <row r="112" spans="1:14" x14ac:dyDescent="0.25">
      <c r="A112" s="15">
        <v>13</v>
      </c>
      <c r="B112" s="23" t="s">
        <v>51</v>
      </c>
      <c r="C112" s="14">
        <v>43867</v>
      </c>
      <c r="D112" s="13" t="s">
        <v>122</v>
      </c>
      <c r="E112" s="15" t="s">
        <v>65</v>
      </c>
      <c r="F112" s="28" t="s">
        <v>107</v>
      </c>
      <c r="G112" s="9" t="s">
        <v>124</v>
      </c>
      <c r="H112" s="59"/>
      <c r="I112" s="21"/>
      <c r="J112" s="10"/>
      <c r="K112" s="21"/>
      <c r="L112" s="10">
        <v>13</v>
      </c>
      <c r="M112" s="21">
        <v>12</v>
      </c>
      <c r="N112" s="90">
        <f t="shared" si="9"/>
        <v>25</v>
      </c>
    </row>
    <row r="113" spans="1:14" ht="15.75" thickBot="1" x14ac:dyDescent="0.3">
      <c r="A113" s="15">
        <v>14</v>
      </c>
      <c r="B113" s="23" t="s">
        <v>51</v>
      </c>
      <c r="C113" s="14">
        <v>43885</v>
      </c>
      <c r="D113" s="13" t="s">
        <v>122</v>
      </c>
      <c r="E113" s="15" t="s">
        <v>123</v>
      </c>
      <c r="F113" s="28" t="s">
        <v>88</v>
      </c>
      <c r="G113" s="9">
        <v>11</v>
      </c>
      <c r="H113" s="59">
        <v>17</v>
      </c>
      <c r="I113" s="21">
        <v>10</v>
      </c>
      <c r="J113" s="10"/>
      <c r="K113" s="21"/>
      <c r="L113" s="10"/>
      <c r="M113" s="21"/>
      <c r="N113" s="90">
        <f t="shared" si="9"/>
        <v>27</v>
      </c>
    </row>
    <row r="114" spans="1:14" ht="16.5" thickTop="1" thickBot="1" x14ac:dyDescent="0.3">
      <c r="A114" s="15"/>
      <c r="B114" s="10" t="s">
        <v>28</v>
      </c>
      <c r="C114" s="15"/>
      <c r="D114" s="15"/>
      <c r="E114" s="15"/>
      <c r="F114" s="28"/>
      <c r="G114" s="32" t="s">
        <v>6</v>
      </c>
      <c r="H114" s="40" t="s">
        <v>25</v>
      </c>
      <c r="I114" s="101">
        <f>SUM(H100:H113,J100:J113,L100:L113)</f>
        <v>213</v>
      </c>
      <c r="J114" s="102">
        <f>SUM(J92:J93)</f>
        <v>33</v>
      </c>
      <c r="K114" s="41" t="s">
        <v>24</v>
      </c>
      <c r="L114" s="101">
        <f>SUM(I100:I113,K100:K113,M100:M113)</f>
        <v>194</v>
      </c>
      <c r="M114" s="102">
        <f>SUM(M92:M93)</f>
        <v>0</v>
      </c>
      <c r="N114" s="87">
        <f>SUM(N100:N113)</f>
        <v>407</v>
      </c>
    </row>
    <row r="115" spans="1:14" ht="16.5" thickTop="1" thickBot="1" x14ac:dyDescent="0.3">
      <c r="A115" s="15">
        <v>1</v>
      </c>
      <c r="B115" s="23" t="s">
        <v>125</v>
      </c>
      <c r="C115" s="14" t="s">
        <v>126</v>
      </c>
      <c r="D115" s="13" t="s">
        <v>127</v>
      </c>
      <c r="E115" s="15" t="s">
        <v>128</v>
      </c>
      <c r="F115" s="28" t="s">
        <v>79</v>
      </c>
      <c r="G115" s="9" t="s">
        <v>131</v>
      </c>
      <c r="H115" s="59"/>
      <c r="I115" s="21"/>
      <c r="J115" s="10"/>
      <c r="K115" s="21"/>
      <c r="L115" s="10">
        <v>1</v>
      </c>
      <c r="M115" s="21">
        <v>6</v>
      </c>
      <c r="N115" s="90">
        <f t="shared" si="9"/>
        <v>7</v>
      </c>
    </row>
    <row r="116" spans="1:14" ht="16.5" thickTop="1" thickBot="1" x14ac:dyDescent="0.3">
      <c r="A116" s="15"/>
      <c r="B116" s="10" t="s">
        <v>28</v>
      </c>
      <c r="C116" s="15"/>
      <c r="D116" s="15"/>
      <c r="E116" s="15"/>
      <c r="F116" s="28"/>
      <c r="G116" s="32" t="s">
        <v>6</v>
      </c>
      <c r="H116" s="40" t="s">
        <v>25</v>
      </c>
      <c r="I116" s="101">
        <f>SUM(H115:H115,J115:J115,L115:L115)</f>
        <v>1</v>
      </c>
      <c r="J116" s="102">
        <f>SUM(J95:J96)</f>
        <v>13</v>
      </c>
      <c r="K116" s="41" t="s">
        <v>24</v>
      </c>
      <c r="L116" s="101">
        <f>SUM(I115:I115,K115:K115,M115:M115)</f>
        <v>6</v>
      </c>
      <c r="M116" s="102">
        <f>SUM(M95:M96)</f>
        <v>17</v>
      </c>
      <c r="N116" s="87">
        <f>SUM(N115:N115)</f>
        <v>7</v>
      </c>
    </row>
    <row r="117" spans="1:14" ht="15.75" thickTop="1" x14ac:dyDescent="0.25">
      <c r="A117" s="15">
        <v>1</v>
      </c>
      <c r="B117" s="10" t="s">
        <v>12</v>
      </c>
      <c r="C117" s="13">
        <v>43865</v>
      </c>
      <c r="D117" s="15" t="s">
        <v>105</v>
      </c>
      <c r="E117" s="15" t="s">
        <v>106</v>
      </c>
      <c r="F117" s="28" t="s">
        <v>107</v>
      </c>
      <c r="G117" s="60" t="s">
        <v>108</v>
      </c>
      <c r="H117" s="75"/>
      <c r="I117" s="76"/>
      <c r="J117" s="31"/>
      <c r="K117" s="21"/>
      <c r="L117" s="31">
        <v>2</v>
      </c>
      <c r="M117" s="37">
        <v>63</v>
      </c>
      <c r="N117" s="90">
        <f>SUM(H117:M117)</f>
        <v>65</v>
      </c>
    </row>
    <row r="118" spans="1:14" x14ac:dyDescent="0.25">
      <c r="A118" s="15">
        <v>2</v>
      </c>
      <c r="B118" s="10" t="s">
        <v>12</v>
      </c>
      <c r="C118" s="13">
        <v>43866</v>
      </c>
      <c r="D118" s="15" t="s">
        <v>105</v>
      </c>
      <c r="E118" s="15" t="s">
        <v>106</v>
      </c>
      <c r="F118" s="28" t="s">
        <v>107</v>
      </c>
      <c r="G118" s="60" t="s">
        <v>109</v>
      </c>
      <c r="H118" s="10"/>
      <c r="I118" s="21"/>
      <c r="J118" s="10"/>
      <c r="K118" s="21"/>
      <c r="L118" s="10">
        <v>3</v>
      </c>
      <c r="M118" s="21">
        <v>58</v>
      </c>
      <c r="N118" s="90">
        <f t="shared" ref="N118:N133" si="10">SUM(H118:M118)</f>
        <v>61</v>
      </c>
    </row>
    <row r="119" spans="1:14" x14ac:dyDescent="0.25">
      <c r="A119" s="15">
        <v>3</v>
      </c>
      <c r="B119" s="10" t="s">
        <v>12</v>
      </c>
      <c r="C119" s="13">
        <v>43867</v>
      </c>
      <c r="D119" s="15" t="s">
        <v>105</v>
      </c>
      <c r="E119" s="15" t="s">
        <v>106</v>
      </c>
      <c r="F119" s="28" t="s">
        <v>107</v>
      </c>
      <c r="G119" s="60" t="s">
        <v>110</v>
      </c>
      <c r="H119" s="10"/>
      <c r="I119" s="21"/>
      <c r="J119" s="10"/>
      <c r="K119" s="21"/>
      <c r="L119" s="10">
        <v>2</v>
      </c>
      <c r="M119" s="21">
        <v>38</v>
      </c>
      <c r="N119" s="90">
        <f t="shared" si="10"/>
        <v>40</v>
      </c>
    </row>
    <row r="120" spans="1:14" x14ac:dyDescent="0.25">
      <c r="A120" s="15">
        <v>4</v>
      </c>
      <c r="B120" s="10" t="s">
        <v>12</v>
      </c>
      <c r="C120" s="13">
        <v>43868</v>
      </c>
      <c r="D120" s="15" t="s">
        <v>32</v>
      </c>
      <c r="E120" s="15" t="s">
        <v>118</v>
      </c>
      <c r="F120" s="28" t="s">
        <v>16</v>
      </c>
      <c r="G120" s="60">
        <v>6</v>
      </c>
      <c r="H120" s="10">
        <v>19</v>
      </c>
      <c r="I120" s="21">
        <v>16</v>
      </c>
      <c r="J120" s="10"/>
      <c r="K120" s="21"/>
      <c r="L120" s="10"/>
      <c r="M120" s="21"/>
      <c r="N120" s="90">
        <f t="shared" si="10"/>
        <v>35</v>
      </c>
    </row>
    <row r="121" spans="1:14" x14ac:dyDescent="0.25">
      <c r="A121" s="15">
        <v>5</v>
      </c>
      <c r="B121" s="10" t="s">
        <v>12</v>
      </c>
      <c r="C121" s="13">
        <v>43868</v>
      </c>
      <c r="D121" s="15" t="s">
        <v>32</v>
      </c>
      <c r="E121" s="15" t="s">
        <v>118</v>
      </c>
      <c r="F121" s="28" t="s">
        <v>16</v>
      </c>
      <c r="G121" s="60">
        <v>7</v>
      </c>
      <c r="H121" s="59">
        <v>21</v>
      </c>
      <c r="I121" s="21">
        <v>13</v>
      </c>
      <c r="J121" s="10"/>
      <c r="K121" s="21"/>
      <c r="L121" s="10"/>
      <c r="M121" s="21"/>
      <c r="N121" s="90">
        <f t="shared" si="10"/>
        <v>34</v>
      </c>
    </row>
    <row r="122" spans="1:14" x14ac:dyDescent="0.25">
      <c r="A122" s="15">
        <v>6</v>
      </c>
      <c r="B122" s="10" t="s">
        <v>12</v>
      </c>
      <c r="C122" s="13">
        <v>43868</v>
      </c>
      <c r="D122" s="15" t="s">
        <v>32</v>
      </c>
      <c r="E122" s="15" t="s">
        <v>118</v>
      </c>
      <c r="F122" s="28" t="s">
        <v>16</v>
      </c>
      <c r="G122" s="60">
        <v>8</v>
      </c>
      <c r="H122" s="59">
        <v>15</v>
      </c>
      <c r="I122" s="21">
        <v>11</v>
      </c>
      <c r="J122" s="10"/>
      <c r="K122" s="21"/>
      <c r="L122" s="10"/>
      <c r="M122" s="21"/>
      <c r="N122" s="90">
        <f t="shared" si="10"/>
        <v>26</v>
      </c>
    </row>
    <row r="123" spans="1:14" x14ac:dyDescent="0.25">
      <c r="A123" s="15">
        <v>7</v>
      </c>
      <c r="B123" s="10" t="s">
        <v>12</v>
      </c>
      <c r="C123" s="13">
        <v>43868</v>
      </c>
      <c r="D123" s="15" t="s">
        <v>32</v>
      </c>
      <c r="E123" s="15" t="s">
        <v>118</v>
      </c>
      <c r="F123" s="28" t="s">
        <v>16</v>
      </c>
      <c r="G123" s="60">
        <v>9</v>
      </c>
      <c r="H123" s="59">
        <v>8</v>
      </c>
      <c r="I123" s="21">
        <v>20</v>
      </c>
      <c r="J123" s="10"/>
      <c r="K123" s="21"/>
      <c r="L123" s="10"/>
      <c r="M123" s="21"/>
      <c r="N123" s="90">
        <f t="shared" si="10"/>
        <v>28</v>
      </c>
    </row>
    <row r="124" spans="1:14" x14ac:dyDescent="0.25">
      <c r="A124" s="15">
        <v>8</v>
      </c>
      <c r="B124" s="10" t="s">
        <v>12</v>
      </c>
      <c r="C124" s="13">
        <v>43868</v>
      </c>
      <c r="D124" s="15" t="s">
        <v>32</v>
      </c>
      <c r="E124" s="15" t="s">
        <v>118</v>
      </c>
      <c r="F124" s="28" t="s">
        <v>16</v>
      </c>
      <c r="G124" s="60">
        <v>10</v>
      </c>
      <c r="H124" s="59">
        <v>8</v>
      </c>
      <c r="I124" s="21">
        <v>14</v>
      </c>
      <c r="J124" s="10"/>
      <c r="K124" s="21"/>
      <c r="L124" s="10"/>
      <c r="M124" s="21"/>
      <c r="N124" s="90">
        <f t="shared" si="10"/>
        <v>22</v>
      </c>
    </row>
    <row r="125" spans="1:14" x14ac:dyDescent="0.25">
      <c r="A125" s="15">
        <v>9</v>
      </c>
      <c r="B125" s="10" t="s">
        <v>12</v>
      </c>
      <c r="C125" s="13">
        <v>43868</v>
      </c>
      <c r="D125" s="15" t="s">
        <v>32</v>
      </c>
      <c r="E125" s="15" t="s">
        <v>118</v>
      </c>
      <c r="F125" s="28" t="s">
        <v>16</v>
      </c>
      <c r="G125" s="60">
        <v>11</v>
      </c>
      <c r="H125" s="59">
        <v>17</v>
      </c>
      <c r="I125" s="21">
        <v>9</v>
      </c>
      <c r="J125" s="10"/>
      <c r="K125" s="21"/>
      <c r="L125" s="10"/>
      <c r="M125" s="21"/>
      <c r="N125" s="90">
        <f t="shared" si="10"/>
        <v>26</v>
      </c>
    </row>
    <row r="126" spans="1:14" x14ac:dyDescent="0.25">
      <c r="A126" s="15">
        <v>10</v>
      </c>
      <c r="B126" s="10" t="s">
        <v>12</v>
      </c>
      <c r="C126" s="13">
        <v>43880</v>
      </c>
      <c r="D126" s="15" t="s">
        <v>32</v>
      </c>
      <c r="E126" s="15" t="s">
        <v>119</v>
      </c>
      <c r="F126" s="28" t="s">
        <v>103</v>
      </c>
      <c r="G126" s="60">
        <v>6</v>
      </c>
      <c r="H126" s="59">
        <v>9</v>
      </c>
      <c r="I126" s="21">
        <v>22</v>
      </c>
      <c r="J126" s="10"/>
      <c r="K126" s="21"/>
      <c r="L126" s="10"/>
      <c r="M126" s="21"/>
      <c r="N126" s="90">
        <f t="shared" si="10"/>
        <v>31</v>
      </c>
    </row>
    <row r="127" spans="1:14" x14ac:dyDescent="0.25">
      <c r="A127" s="15">
        <v>11</v>
      </c>
      <c r="B127" s="10" t="s">
        <v>12</v>
      </c>
      <c r="C127" s="13">
        <v>43880</v>
      </c>
      <c r="D127" s="15" t="s">
        <v>32</v>
      </c>
      <c r="E127" s="15" t="s">
        <v>119</v>
      </c>
      <c r="F127" s="28" t="s">
        <v>103</v>
      </c>
      <c r="G127" s="60">
        <v>6</v>
      </c>
      <c r="H127" s="59">
        <v>13</v>
      </c>
      <c r="I127" s="21">
        <v>18</v>
      </c>
      <c r="J127" s="10"/>
      <c r="K127" s="21"/>
      <c r="L127" s="10"/>
      <c r="M127" s="21"/>
      <c r="N127" s="90">
        <f t="shared" si="10"/>
        <v>31</v>
      </c>
    </row>
    <row r="128" spans="1:14" x14ac:dyDescent="0.25">
      <c r="A128" s="15">
        <v>12</v>
      </c>
      <c r="B128" s="10" t="s">
        <v>12</v>
      </c>
      <c r="C128" s="13">
        <v>43880</v>
      </c>
      <c r="D128" s="15" t="s">
        <v>32</v>
      </c>
      <c r="E128" s="15" t="s">
        <v>119</v>
      </c>
      <c r="F128" s="28" t="s">
        <v>103</v>
      </c>
      <c r="G128" s="60">
        <v>7</v>
      </c>
      <c r="H128" s="59">
        <v>15</v>
      </c>
      <c r="I128" s="21">
        <v>16</v>
      </c>
      <c r="J128" s="10"/>
      <c r="K128" s="21"/>
      <c r="L128" s="10"/>
      <c r="M128" s="21"/>
      <c r="N128" s="90">
        <f t="shared" si="10"/>
        <v>31</v>
      </c>
    </row>
    <row r="129" spans="1:14" x14ac:dyDescent="0.25">
      <c r="A129" s="15">
        <v>13</v>
      </c>
      <c r="B129" s="10" t="s">
        <v>12</v>
      </c>
      <c r="C129" s="13">
        <v>43880</v>
      </c>
      <c r="D129" s="15" t="s">
        <v>32</v>
      </c>
      <c r="E129" s="15" t="s">
        <v>119</v>
      </c>
      <c r="F129" s="28" t="s">
        <v>103</v>
      </c>
      <c r="G129" s="60">
        <v>7</v>
      </c>
      <c r="H129" s="59">
        <v>19</v>
      </c>
      <c r="I129" s="21">
        <v>13</v>
      </c>
      <c r="J129" s="10"/>
      <c r="K129" s="21"/>
      <c r="L129" s="10"/>
      <c r="M129" s="21"/>
      <c r="N129" s="90">
        <f t="shared" si="10"/>
        <v>32</v>
      </c>
    </row>
    <row r="130" spans="1:14" x14ac:dyDescent="0.25">
      <c r="A130" s="15">
        <v>14</v>
      </c>
      <c r="B130" s="10" t="s">
        <v>12</v>
      </c>
      <c r="C130" s="13">
        <v>43881</v>
      </c>
      <c r="D130" s="15" t="s">
        <v>32</v>
      </c>
      <c r="E130" s="15" t="s">
        <v>119</v>
      </c>
      <c r="F130" s="28" t="s">
        <v>103</v>
      </c>
      <c r="G130" s="60">
        <v>9</v>
      </c>
      <c r="H130" s="59">
        <v>13</v>
      </c>
      <c r="I130" s="21">
        <v>15</v>
      </c>
      <c r="J130" s="10"/>
      <c r="K130" s="21"/>
      <c r="L130" s="10"/>
      <c r="M130" s="21"/>
      <c r="N130" s="90">
        <f t="shared" si="10"/>
        <v>28</v>
      </c>
    </row>
    <row r="131" spans="1:14" x14ac:dyDescent="0.25">
      <c r="A131" s="15">
        <v>15</v>
      </c>
      <c r="B131" s="10" t="s">
        <v>12</v>
      </c>
      <c r="C131" s="13">
        <v>43881</v>
      </c>
      <c r="D131" s="15" t="s">
        <v>32</v>
      </c>
      <c r="E131" s="15" t="s">
        <v>119</v>
      </c>
      <c r="F131" s="28" t="s">
        <v>103</v>
      </c>
      <c r="G131" s="60">
        <v>8</v>
      </c>
      <c r="H131" s="59">
        <v>15</v>
      </c>
      <c r="I131" s="21">
        <v>16</v>
      </c>
      <c r="J131" s="10"/>
      <c r="K131" s="21"/>
      <c r="L131" s="10"/>
      <c r="M131" s="21"/>
      <c r="N131" s="90">
        <f t="shared" si="10"/>
        <v>31</v>
      </c>
    </row>
    <row r="132" spans="1:14" x14ac:dyDescent="0.25">
      <c r="A132" s="15">
        <v>16</v>
      </c>
      <c r="B132" s="10" t="s">
        <v>12</v>
      </c>
      <c r="C132" s="13">
        <v>43881</v>
      </c>
      <c r="D132" s="15" t="s">
        <v>32</v>
      </c>
      <c r="E132" s="15" t="s">
        <v>119</v>
      </c>
      <c r="F132" s="28" t="s">
        <v>103</v>
      </c>
      <c r="G132" s="60">
        <v>7</v>
      </c>
      <c r="H132" s="59">
        <v>21</v>
      </c>
      <c r="I132" s="21">
        <v>13</v>
      </c>
      <c r="J132" s="10"/>
      <c r="K132" s="21"/>
      <c r="L132" s="10"/>
      <c r="M132" s="21"/>
      <c r="N132" s="90">
        <f t="shared" si="10"/>
        <v>34</v>
      </c>
    </row>
    <row r="133" spans="1:14" ht="15.75" thickBot="1" x14ac:dyDescent="0.3">
      <c r="A133" s="15">
        <v>17</v>
      </c>
      <c r="B133" s="10" t="s">
        <v>12</v>
      </c>
      <c r="C133" s="13">
        <v>43882</v>
      </c>
      <c r="D133" s="15" t="s">
        <v>105</v>
      </c>
      <c r="E133" s="15" t="s">
        <v>120</v>
      </c>
      <c r="F133" s="28" t="s">
        <v>17</v>
      </c>
      <c r="G133" s="60" t="s">
        <v>121</v>
      </c>
      <c r="H133" s="59"/>
      <c r="I133" s="21"/>
      <c r="J133" s="10"/>
      <c r="K133" s="21"/>
      <c r="L133" s="10">
        <v>2</v>
      </c>
      <c r="M133" s="21">
        <v>25</v>
      </c>
      <c r="N133" s="90">
        <f t="shared" si="10"/>
        <v>27</v>
      </c>
    </row>
    <row r="134" spans="1:14" ht="16.5" thickTop="1" thickBot="1" x14ac:dyDescent="0.3">
      <c r="A134" s="15"/>
      <c r="B134" s="10" t="s">
        <v>28</v>
      </c>
      <c r="C134" s="15"/>
      <c r="D134" s="15"/>
      <c r="E134" s="15"/>
      <c r="F134" s="28"/>
      <c r="G134" s="32" t="s">
        <v>6</v>
      </c>
      <c r="H134" s="40" t="s">
        <v>25</v>
      </c>
      <c r="I134" s="101">
        <f>SUM(H117:H133,J117:J133,L117:L133)</f>
        <v>202</v>
      </c>
      <c r="J134" s="102">
        <f>SUM(J97:J98)</f>
        <v>181</v>
      </c>
      <c r="K134" s="41" t="s">
        <v>24</v>
      </c>
      <c r="L134" s="101">
        <f>SUM(I117:I133,K117:K133,M117:M133)</f>
        <v>380</v>
      </c>
      <c r="M134" s="102">
        <f>SUM(M97:M98)</f>
        <v>24</v>
      </c>
      <c r="N134" s="87">
        <f>SUM(N117:N133)</f>
        <v>582</v>
      </c>
    </row>
    <row r="135" spans="1:14" ht="22.5" thickTop="1" thickBot="1" x14ac:dyDescent="0.4">
      <c r="A135">
        <f>SUM(A80,A96,A98,A113,A115,A133)</f>
        <v>54</v>
      </c>
      <c r="B135" s="88" t="s">
        <v>132</v>
      </c>
      <c r="E135" s="12"/>
      <c r="F135" s="103" t="s">
        <v>21</v>
      </c>
      <c r="G135" s="104"/>
      <c r="H135" s="38">
        <f>SUM(H73,H75:H80,H82:H96,H98:H98,H100:H113,H115,H117:H133)</f>
        <v>427</v>
      </c>
      <c r="I135" s="38">
        <f t="shared" ref="I135:M135" si="11">SUM(I73,I75:I80,I82:I96,I98:I98,I100:I113,I115,I117:I133)</f>
        <v>421</v>
      </c>
      <c r="J135" s="38">
        <f t="shared" si="11"/>
        <v>238</v>
      </c>
      <c r="K135" s="38">
        <f t="shared" si="11"/>
        <v>319</v>
      </c>
      <c r="L135" s="38">
        <f t="shared" si="11"/>
        <v>38</v>
      </c>
      <c r="M135" s="38">
        <f t="shared" si="11"/>
        <v>262</v>
      </c>
      <c r="N135" s="89">
        <f>SUM(N74,N81,N97,N99,N114,N116,N134)</f>
        <v>1705</v>
      </c>
    </row>
    <row r="136" spans="1:14" ht="16.5" thickTop="1" thickBot="1" x14ac:dyDescent="0.3">
      <c r="G136" s="3"/>
      <c r="H136" s="3"/>
      <c r="I136" s="3"/>
      <c r="J136" s="3"/>
      <c r="K136" s="3"/>
      <c r="L136" s="3"/>
    </row>
    <row r="137" spans="1:14" ht="16.5" thickTop="1" thickBot="1" x14ac:dyDescent="0.3">
      <c r="B137" s="55"/>
      <c r="F137" s="12"/>
      <c r="G137" s="105" t="s">
        <v>10</v>
      </c>
      <c r="H137" s="106"/>
      <c r="I137" s="106"/>
      <c r="J137" s="106"/>
      <c r="K137" s="106"/>
      <c r="L137" s="107"/>
      <c r="M137" s="25"/>
      <c r="N137" s="94">
        <f>SUM(H135,J135,L135)</f>
        <v>703</v>
      </c>
    </row>
    <row r="138" spans="1:14" ht="16.5" thickTop="1" thickBot="1" x14ac:dyDescent="0.3">
      <c r="B138" s="55"/>
      <c r="F138" s="12"/>
      <c r="G138" s="110" t="s">
        <v>11</v>
      </c>
      <c r="H138" s="111"/>
      <c r="I138" s="111"/>
      <c r="J138" s="111"/>
      <c r="K138" s="111"/>
      <c r="L138" s="112"/>
      <c r="M138" s="26"/>
      <c r="N138" s="95">
        <f>SUM(I135,K135,M135)</f>
        <v>1002</v>
      </c>
    </row>
    <row r="139" spans="1:14" ht="15.75" thickTop="1" x14ac:dyDescent="0.25"/>
    <row r="141" spans="1:14" ht="20.25" x14ac:dyDescent="0.3">
      <c r="B141" s="118" t="s">
        <v>0</v>
      </c>
      <c r="C141" s="118"/>
      <c r="D141" s="118"/>
      <c r="E141" s="118"/>
      <c r="F141" s="118"/>
      <c r="G141" s="118"/>
      <c r="H141" s="118"/>
      <c r="I141" s="4"/>
      <c r="J141" s="4"/>
      <c r="K141" s="4"/>
      <c r="L141" s="4"/>
      <c r="M141" s="4"/>
      <c r="N141" s="4"/>
    </row>
    <row r="142" spans="1:14" ht="15.75" x14ac:dyDescent="0.25">
      <c r="A142" s="7"/>
      <c r="B142" s="119" t="s">
        <v>1</v>
      </c>
      <c r="C142" s="119"/>
      <c r="D142" s="119"/>
      <c r="E142" s="119"/>
      <c r="F142" s="119"/>
      <c r="G142" s="119"/>
      <c r="H142" s="119"/>
      <c r="I142" s="5"/>
      <c r="J142" s="5"/>
      <c r="K142" s="5"/>
      <c r="L142" s="5"/>
      <c r="M142" s="5"/>
      <c r="N142" s="5"/>
    </row>
    <row r="143" spans="1:14" ht="15.75" x14ac:dyDescent="0.25">
      <c r="A143" s="7"/>
      <c r="B143" s="120" t="s">
        <v>34</v>
      </c>
      <c r="C143" s="120"/>
      <c r="D143" s="120"/>
      <c r="E143" s="120"/>
      <c r="F143" s="120"/>
      <c r="G143" s="120"/>
      <c r="H143" s="120"/>
      <c r="I143" s="7"/>
      <c r="J143" s="7"/>
      <c r="K143" s="7"/>
      <c r="L143" s="7"/>
      <c r="M143" s="8"/>
      <c r="N143" s="8"/>
    </row>
    <row r="144" spans="1:14" ht="16.5" thickBot="1" x14ac:dyDescent="0.3">
      <c r="A144" s="7"/>
      <c r="B144" s="120" t="s">
        <v>133</v>
      </c>
      <c r="C144" s="120"/>
      <c r="D144" s="120"/>
      <c r="E144" s="120"/>
      <c r="F144" s="120"/>
      <c r="G144" s="120"/>
      <c r="H144" s="120"/>
      <c r="I144" s="8"/>
      <c r="J144" s="8"/>
      <c r="K144" s="8"/>
      <c r="L144" s="8"/>
      <c r="M144" s="8"/>
      <c r="N144" s="8"/>
    </row>
    <row r="145" spans="1:16" ht="16.5" thickTop="1" thickBot="1" x14ac:dyDescent="0.3">
      <c r="A145" s="99" t="s">
        <v>72</v>
      </c>
      <c r="B145" s="99" t="s">
        <v>15</v>
      </c>
      <c r="C145" s="99" t="s">
        <v>2</v>
      </c>
      <c r="D145" s="99" t="s">
        <v>3</v>
      </c>
      <c r="E145" s="99" t="s">
        <v>4</v>
      </c>
      <c r="F145" s="121" t="s">
        <v>7</v>
      </c>
      <c r="G145" s="99" t="s">
        <v>5</v>
      </c>
      <c r="H145" s="117" t="s">
        <v>20</v>
      </c>
      <c r="I145" s="117"/>
      <c r="J145" s="115" t="s">
        <v>19</v>
      </c>
      <c r="K145" s="116"/>
      <c r="L145" s="117" t="s">
        <v>18</v>
      </c>
      <c r="M145" s="117"/>
      <c r="N145" s="113" t="s">
        <v>6</v>
      </c>
    </row>
    <row r="146" spans="1:16" ht="16.5" thickTop="1" thickBot="1" x14ac:dyDescent="0.3">
      <c r="A146" s="100"/>
      <c r="B146" s="100"/>
      <c r="C146" s="100"/>
      <c r="D146" s="100"/>
      <c r="E146" s="100"/>
      <c r="F146" s="122"/>
      <c r="G146" s="100"/>
      <c r="H146" s="29" t="s">
        <v>8</v>
      </c>
      <c r="I146" s="35" t="s">
        <v>9</v>
      </c>
      <c r="J146" s="19" t="s">
        <v>8</v>
      </c>
      <c r="K146" s="20" t="s">
        <v>9</v>
      </c>
      <c r="L146" s="29" t="s">
        <v>8</v>
      </c>
      <c r="M146" s="35" t="s">
        <v>9</v>
      </c>
      <c r="N146" s="114"/>
    </row>
    <row r="147" spans="1:16" ht="16.5" thickTop="1" thickBot="1" x14ac:dyDescent="0.3">
      <c r="A147" s="16"/>
      <c r="B147" s="56" t="s">
        <v>31</v>
      </c>
      <c r="C147" s="18"/>
      <c r="D147" s="17" t="s">
        <v>73</v>
      </c>
      <c r="E147" s="16"/>
      <c r="F147" s="27" t="s">
        <v>74</v>
      </c>
      <c r="G147" s="11"/>
      <c r="H147" s="30"/>
      <c r="I147" s="36"/>
      <c r="J147" s="33"/>
      <c r="K147" s="24"/>
      <c r="L147" s="30"/>
      <c r="M147" s="36"/>
      <c r="N147" s="91">
        <f>SUM(H147:M147)</f>
        <v>0</v>
      </c>
      <c r="P147" s="85"/>
    </row>
    <row r="148" spans="1:16" ht="16.5" thickTop="1" thickBot="1" x14ac:dyDescent="0.3">
      <c r="A148" s="15"/>
      <c r="B148" s="10" t="s">
        <v>28</v>
      </c>
      <c r="C148" s="15"/>
      <c r="D148" s="13"/>
      <c r="E148" s="15"/>
      <c r="F148" s="28"/>
      <c r="G148" s="32" t="s">
        <v>6</v>
      </c>
      <c r="H148" s="40" t="s">
        <v>25</v>
      </c>
      <c r="I148" s="101">
        <f>SUM(H147:H147,J147:J147,L147:L147)</f>
        <v>0</v>
      </c>
      <c r="J148" s="102">
        <f>SUM(J144:J146)</f>
        <v>0</v>
      </c>
      <c r="K148" s="41" t="s">
        <v>24</v>
      </c>
      <c r="L148" s="101">
        <f>SUM(I147:I147,K147:K147,M147:M147)</f>
        <v>0</v>
      </c>
      <c r="M148" s="102">
        <f>SUM(M144:M146)</f>
        <v>0</v>
      </c>
      <c r="N148" s="87">
        <f>SUM(N147:N147)</f>
        <v>0</v>
      </c>
    </row>
    <row r="149" spans="1:16" ht="15.75" thickTop="1" x14ac:dyDescent="0.25">
      <c r="A149" s="16">
        <v>1</v>
      </c>
      <c r="B149" s="56" t="s">
        <v>75</v>
      </c>
      <c r="C149" s="18">
        <v>43892</v>
      </c>
      <c r="D149" s="17" t="s">
        <v>134</v>
      </c>
      <c r="E149" s="16" t="s">
        <v>112</v>
      </c>
      <c r="F149" s="27" t="s">
        <v>88</v>
      </c>
      <c r="G149" s="11">
        <v>14</v>
      </c>
      <c r="H149" s="30"/>
      <c r="I149" s="36"/>
      <c r="J149" s="33">
        <v>5</v>
      </c>
      <c r="K149" s="24">
        <v>11</v>
      </c>
      <c r="L149" s="30"/>
      <c r="M149" s="36"/>
      <c r="N149" s="91">
        <f>SUM(H149:M149)</f>
        <v>16</v>
      </c>
    </row>
    <row r="150" spans="1:16" x14ac:dyDescent="0.25">
      <c r="A150" s="16">
        <v>2</v>
      </c>
      <c r="B150" s="56" t="s">
        <v>75</v>
      </c>
      <c r="C150" s="18">
        <v>43892</v>
      </c>
      <c r="D150" s="17" t="s">
        <v>135</v>
      </c>
      <c r="E150" s="16" t="s">
        <v>136</v>
      </c>
      <c r="F150" s="27" t="s">
        <v>33</v>
      </c>
      <c r="G150" s="11" t="s">
        <v>137</v>
      </c>
      <c r="H150" s="30"/>
      <c r="I150" s="36"/>
      <c r="J150" s="33"/>
      <c r="K150" s="24"/>
      <c r="L150" s="30">
        <v>16</v>
      </c>
      <c r="M150" s="36">
        <v>4</v>
      </c>
      <c r="N150" s="91">
        <f t="shared" ref="N150:N160" si="12">SUM(H150:M150)</f>
        <v>20</v>
      </c>
    </row>
    <row r="151" spans="1:16" x14ac:dyDescent="0.25">
      <c r="A151" s="16">
        <v>3</v>
      </c>
      <c r="B151" s="56" t="s">
        <v>75</v>
      </c>
      <c r="C151" s="18">
        <v>43892</v>
      </c>
      <c r="D151" s="17" t="s">
        <v>111</v>
      </c>
      <c r="E151" s="16" t="s">
        <v>136</v>
      </c>
      <c r="F151" s="27" t="s">
        <v>33</v>
      </c>
      <c r="G151" s="11">
        <v>14</v>
      </c>
      <c r="H151" s="30"/>
      <c r="I151" s="36"/>
      <c r="J151" s="33">
        <v>17</v>
      </c>
      <c r="K151" s="24">
        <v>18</v>
      </c>
      <c r="L151" s="30"/>
      <c r="M151" s="36"/>
      <c r="N151" s="91">
        <f t="shared" si="12"/>
        <v>35</v>
      </c>
    </row>
    <row r="152" spans="1:16" x14ac:dyDescent="0.25">
      <c r="A152" s="16">
        <v>4</v>
      </c>
      <c r="B152" s="56" t="s">
        <v>75</v>
      </c>
      <c r="C152" s="18">
        <v>43894</v>
      </c>
      <c r="D152" s="17" t="s">
        <v>139</v>
      </c>
      <c r="E152" s="16" t="s">
        <v>136</v>
      </c>
      <c r="F152" s="27" t="s">
        <v>33</v>
      </c>
      <c r="G152" s="11">
        <v>14</v>
      </c>
      <c r="H152" s="10"/>
      <c r="I152" s="37"/>
      <c r="J152" s="10">
        <v>17</v>
      </c>
      <c r="K152" s="21">
        <v>18</v>
      </c>
      <c r="L152" s="31"/>
      <c r="M152" s="21"/>
      <c r="N152" s="91">
        <f t="shared" si="12"/>
        <v>35</v>
      </c>
    </row>
    <row r="153" spans="1:16" x14ac:dyDescent="0.25">
      <c r="A153" s="16">
        <v>5</v>
      </c>
      <c r="B153" s="56" t="s">
        <v>75</v>
      </c>
      <c r="C153" s="18">
        <v>43894</v>
      </c>
      <c r="D153" s="17" t="s">
        <v>115</v>
      </c>
      <c r="E153" s="16" t="s">
        <v>136</v>
      </c>
      <c r="F153" s="27" t="s">
        <v>33</v>
      </c>
      <c r="G153" s="11">
        <v>14</v>
      </c>
      <c r="H153" s="30"/>
      <c r="I153" s="36"/>
      <c r="J153" s="10">
        <v>17</v>
      </c>
      <c r="K153" s="21">
        <v>18</v>
      </c>
      <c r="L153" s="30"/>
      <c r="M153" s="36"/>
      <c r="N153" s="91">
        <f t="shared" si="12"/>
        <v>35</v>
      </c>
    </row>
    <row r="154" spans="1:16" x14ac:dyDescent="0.25">
      <c r="A154" s="16">
        <v>6</v>
      </c>
      <c r="B154" s="56" t="s">
        <v>75</v>
      </c>
      <c r="C154" s="18">
        <v>43895</v>
      </c>
      <c r="D154" s="17" t="s">
        <v>129</v>
      </c>
      <c r="E154" s="16" t="s">
        <v>136</v>
      </c>
      <c r="F154" s="27" t="s">
        <v>33</v>
      </c>
      <c r="G154" s="11">
        <v>14</v>
      </c>
      <c r="H154" s="30"/>
      <c r="I154" s="36"/>
      <c r="J154" s="10">
        <v>17</v>
      </c>
      <c r="K154" s="21">
        <v>18</v>
      </c>
      <c r="L154" s="31"/>
      <c r="M154" s="21"/>
      <c r="N154" s="91">
        <f t="shared" si="12"/>
        <v>35</v>
      </c>
    </row>
    <row r="155" spans="1:16" x14ac:dyDescent="0.25">
      <c r="A155" s="16">
        <v>7</v>
      </c>
      <c r="B155" s="56" t="s">
        <v>75</v>
      </c>
      <c r="C155" s="18">
        <v>43896</v>
      </c>
      <c r="D155" s="17" t="s">
        <v>134</v>
      </c>
      <c r="E155" s="16" t="s">
        <v>136</v>
      </c>
      <c r="F155" s="27" t="s">
        <v>33</v>
      </c>
      <c r="G155" s="11">
        <v>14</v>
      </c>
      <c r="H155" s="30"/>
      <c r="I155" s="36"/>
      <c r="J155" s="10">
        <v>17</v>
      </c>
      <c r="K155" s="21">
        <v>18</v>
      </c>
      <c r="L155" s="30"/>
      <c r="M155" s="36"/>
      <c r="N155" s="91">
        <f t="shared" si="12"/>
        <v>35</v>
      </c>
    </row>
    <row r="156" spans="1:16" x14ac:dyDescent="0.25">
      <c r="A156" s="16">
        <v>8</v>
      </c>
      <c r="B156" s="56" t="s">
        <v>75</v>
      </c>
      <c r="C156" s="18">
        <v>43900</v>
      </c>
      <c r="D156" s="17" t="s">
        <v>111</v>
      </c>
      <c r="E156" s="16" t="s">
        <v>140</v>
      </c>
      <c r="F156" s="27" t="s">
        <v>141</v>
      </c>
      <c r="G156" s="11">
        <v>13</v>
      </c>
      <c r="H156" s="30"/>
      <c r="I156" s="36"/>
      <c r="J156" s="33">
        <v>21</v>
      </c>
      <c r="K156" s="24">
        <v>15</v>
      </c>
      <c r="L156" s="30"/>
      <c r="M156" s="36"/>
      <c r="N156" s="91">
        <f t="shared" si="12"/>
        <v>36</v>
      </c>
    </row>
    <row r="157" spans="1:16" x14ac:dyDescent="0.25">
      <c r="A157" s="16">
        <v>9</v>
      </c>
      <c r="B157" s="56" t="s">
        <v>75</v>
      </c>
      <c r="C157" s="18">
        <v>43900</v>
      </c>
      <c r="D157" s="17" t="s">
        <v>142</v>
      </c>
      <c r="E157" s="16" t="s">
        <v>140</v>
      </c>
      <c r="F157" s="27" t="s">
        <v>141</v>
      </c>
      <c r="G157" s="11">
        <v>13</v>
      </c>
      <c r="H157" s="10"/>
      <c r="I157" s="37"/>
      <c r="J157" s="10">
        <v>21</v>
      </c>
      <c r="K157" s="21">
        <v>15</v>
      </c>
      <c r="L157" s="31"/>
      <c r="M157" s="21"/>
      <c r="N157" s="91">
        <f t="shared" si="12"/>
        <v>36</v>
      </c>
    </row>
    <row r="158" spans="1:16" x14ac:dyDescent="0.25">
      <c r="A158" s="16">
        <v>10</v>
      </c>
      <c r="B158" s="56" t="s">
        <v>75</v>
      </c>
      <c r="C158" s="18">
        <v>43901</v>
      </c>
      <c r="D158" s="17" t="s">
        <v>139</v>
      </c>
      <c r="E158" s="16" t="s">
        <v>140</v>
      </c>
      <c r="F158" s="27" t="s">
        <v>141</v>
      </c>
      <c r="G158" s="11">
        <v>13</v>
      </c>
      <c r="H158" s="30"/>
      <c r="I158" s="36"/>
      <c r="J158" s="10">
        <v>21</v>
      </c>
      <c r="K158" s="21">
        <v>15</v>
      </c>
      <c r="L158" s="30"/>
      <c r="M158" s="36"/>
      <c r="N158" s="91">
        <f t="shared" si="12"/>
        <v>36</v>
      </c>
    </row>
    <row r="159" spans="1:16" x14ac:dyDescent="0.25">
      <c r="A159" s="16">
        <v>11</v>
      </c>
      <c r="B159" s="56" t="s">
        <v>75</v>
      </c>
      <c r="C159" s="18">
        <v>43901</v>
      </c>
      <c r="D159" s="17" t="s">
        <v>143</v>
      </c>
      <c r="E159" s="16" t="s">
        <v>140</v>
      </c>
      <c r="F159" s="27" t="s">
        <v>141</v>
      </c>
      <c r="G159" s="11">
        <v>13</v>
      </c>
      <c r="H159" s="30"/>
      <c r="I159" s="36"/>
      <c r="J159" s="10">
        <v>21</v>
      </c>
      <c r="K159" s="21">
        <v>15</v>
      </c>
      <c r="L159" s="30"/>
      <c r="M159" s="36"/>
      <c r="N159" s="91">
        <f t="shared" si="12"/>
        <v>36</v>
      </c>
    </row>
    <row r="160" spans="1:16" ht="15.75" thickBot="1" x14ac:dyDescent="0.3">
      <c r="A160" s="16">
        <v>12</v>
      </c>
      <c r="B160" s="56" t="s">
        <v>75</v>
      </c>
      <c r="C160" s="18">
        <v>43902</v>
      </c>
      <c r="D160" s="17" t="s">
        <v>144</v>
      </c>
      <c r="E160" s="16" t="s">
        <v>140</v>
      </c>
      <c r="F160" s="27" t="s">
        <v>141</v>
      </c>
      <c r="G160" s="11">
        <v>13</v>
      </c>
      <c r="H160" s="59"/>
      <c r="I160" s="21"/>
      <c r="J160" s="10">
        <v>21</v>
      </c>
      <c r="K160" s="21">
        <v>15</v>
      </c>
      <c r="L160" s="10"/>
      <c r="M160" s="21"/>
      <c r="N160" s="91">
        <f t="shared" si="12"/>
        <v>36</v>
      </c>
    </row>
    <row r="161" spans="1:14" ht="16.5" thickTop="1" thickBot="1" x14ac:dyDescent="0.3">
      <c r="A161" s="16"/>
      <c r="B161" s="56"/>
      <c r="C161" s="18"/>
      <c r="D161" s="15"/>
      <c r="E161" s="15"/>
      <c r="F161" s="15"/>
      <c r="G161" s="78" t="s">
        <v>6</v>
      </c>
      <c r="H161" s="79" t="s">
        <v>25</v>
      </c>
      <c r="I161" s="108">
        <f>SUM(H149:H160,J149:J160,L149:L160)</f>
        <v>211</v>
      </c>
      <c r="J161" s="109"/>
      <c r="K161" s="80" t="s">
        <v>24</v>
      </c>
      <c r="L161" s="108">
        <f>SUM(I149:I160,K149:K160,M149:M160)</f>
        <v>180</v>
      </c>
      <c r="M161" s="109"/>
      <c r="N161" s="81">
        <f>SUM(N149:N160)</f>
        <v>391</v>
      </c>
    </row>
    <row r="162" spans="1:14" ht="15.75" thickTop="1" x14ac:dyDescent="0.25">
      <c r="A162" s="16">
        <v>1</v>
      </c>
      <c r="B162" s="56" t="s">
        <v>35</v>
      </c>
      <c r="C162" s="18">
        <v>43893</v>
      </c>
      <c r="D162" s="17" t="s">
        <v>145</v>
      </c>
      <c r="E162" s="16" t="s">
        <v>146</v>
      </c>
      <c r="F162" s="28" t="s">
        <v>147</v>
      </c>
      <c r="G162" s="9">
        <v>11</v>
      </c>
      <c r="H162" s="59">
        <v>13</v>
      </c>
      <c r="I162" s="21">
        <v>9</v>
      </c>
      <c r="J162" s="10"/>
      <c r="K162" s="21"/>
      <c r="L162" s="10"/>
      <c r="M162" s="21"/>
      <c r="N162" s="90">
        <f t="shared" ref="N162" si="13">SUM(H162:M162)</f>
        <v>22</v>
      </c>
    </row>
    <row r="163" spans="1:14" ht="15.75" thickBot="1" x14ac:dyDescent="0.3">
      <c r="A163" s="16">
        <v>2</v>
      </c>
      <c r="B163" s="56" t="s">
        <v>35</v>
      </c>
      <c r="C163" s="18">
        <v>43893</v>
      </c>
      <c r="D163" s="17" t="s">
        <v>145</v>
      </c>
      <c r="E163" s="16" t="s">
        <v>146</v>
      </c>
      <c r="F163" s="28" t="s">
        <v>147</v>
      </c>
      <c r="G163" s="11">
        <v>11</v>
      </c>
      <c r="H163" s="59">
        <v>17</v>
      </c>
      <c r="I163" s="21">
        <v>11</v>
      </c>
      <c r="J163" s="10"/>
      <c r="K163" s="21"/>
      <c r="L163" s="10"/>
      <c r="M163" s="21"/>
      <c r="N163" s="90">
        <f>SUM(H163:M163)</f>
        <v>28</v>
      </c>
    </row>
    <row r="164" spans="1:14" ht="16.5" thickTop="1" thickBot="1" x14ac:dyDescent="0.3">
      <c r="A164" s="16"/>
      <c r="B164" s="56"/>
      <c r="C164" s="18"/>
      <c r="D164" s="15"/>
      <c r="E164" s="15"/>
      <c r="F164" s="15"/>
      <c r="G164" s="78" t="s">
        <v>6</v>
      </c>
      <c r="H164" s="79" t="s">
        <v>25</v>
      </c>
      <c r="I164" s="108">
        <f>SUM(H162:H163,J162:J163,L162:L163)</f>
        <v>30</v>
      </c>
      <c r="J164" s="109"/>
      <c r="K164" s="80" t="s">
        <v>24</v>
      </c>
      <c r="L164" s="108">
        <f>SUM(I162:I163,K162:K163,M162:M163)</f>
        <v>20</v>
      </c>
      <c r="M164" s="109"/>
      <c r="N164" s="81">
        <f>SUM(N162:N163)</f>
        <v>50</v>
      </c>
    </row>
    <row r="165" spans="1:14" ht="16.5" thickTop="1" thickBot="1" x14ac:dyDescent="0.3">
      <c r="A165" s="15">
        <v>1</v>
      </c>
      <c r="B165" s="23" t="s">
        <v>22</v>
      </c>
      <c r="C165" s="18">
        <v>43893</v>
      </c>
      <c r="D165" s="17" t="s">
        <v>138</v>
      </c>
      <c r="E165" s="16" t="s">
        <v>136</v>
      </c>
      <c r="F165" s="27" t="s">
        <v>33</v>
      </c>
      <c r="G165" s="9">
        <v>14</v>
      </c>
      <c r="H165" s="31"/>
      <c r="I165" s="37"/>
      <c r="J165" s="10">
        <v>9</v>
      </c>
      <c r="K165" s="21">
        <v>12</v>
      </c>
      <c r="L165" s="31"/>
      <c r="M165" s="37"/>
      <c r="N165" s="90">
        <f t="shared" ref="N165" si="14">SUM(H165:M165)</f>
        <v>21</v>
      </c>
    </row>
    <row r="166" spans="1:14" ht="16.5" thickTop="1" thickBot="1" x14ac:dyDescent="0.3">
      <c r="A166" s="15"/>
      <c r="B166" s="10" t="s">
        <v>28</v>
      </c>
      <c r="C166" s="15"/>
      <c r="D166" s="13"/>
      <c r="E166" s="15"/>
      <c r="F166" s="28"/>
      <c r="G166" s="32" t="s">
        <v>6</v>
      </c>
      <c r="H166" s="40" t="s">
        <v>25</v>
      </c>
      <c r="I166" s="101">
        <f>SUM(H165:H165,J165:J165,L165:L165)</f>
        <v>9</v>
      </c>
      <c r="J166" s="102">
        <f>SUM(J165:J165)</f>
        <v>9</v>
      </c>
      <c r="K166" s="41" t="s">
        <v>24</v>
      </c>
      <c r="L166" s="101">
        <f>SUM(I165:I165,K165:K165,M165:M165)</f>
        <v>12</v>
      </c>
      <c r="M166" s="102">
        <f>SUM(M165:M165)</f>
        <v>0</v>
      </c>
      <c r="N166" s="87">
        <f>SUM(N165:N165)</f>
        <v>21</v>
      </c>
    </row>
    <row r="167" spans="1:14" ht="15.75" thickTop="1" x14ac:dyDescent="0.25">
      <c r="A167" s="15">
        <v>1</v>
      </c>
      <c r="B167" s="53" t="s">
        <v>13</v>
      </c>
      <c r="C167" s="13">
        <v>43904</v>
      </c>
      <c r="D167" s="13" t="s">
        <v>148</v>
      </c>
      <c r="E167" s="15" t="s">
        <v>65</v>
      </c>
      <c r="F167" s="28" t="s">
        <v>149</v>
      </c>
      <c r="G167" s="60" t="s">
        <v>150</v>
      </c>
      <c r="H167" s="75">
        <v>14</v>
      </c>
      <c r="I167" s="76">
        <v>10</v>
      </c>
      <c r="J167" s="31">
        <v>1</v>
      </c>
      <c r="K167" s="21"/>
      <c r="L167" s="31"/>
      <c r="M167" s="37"/>
      <c r="N167" s="90">
        <f>SUM(H167:M167)</f>
        <v>25</v>
      </c>
    </row>
    <row r="168" spans="1:14" x14ac:dyDescent="0.25">
      <c r="A168" s="15">
        <v>2</v>
      </c>
      <c r="B168" s="53" t="s">
        <v>13</v>
      </c>
      <c r="C168" s="13">
        <v>43905</v>
      </c>
      <c r="D168" s="13" t="s">
        <v>148</v>
      </c>
      <c r="E168" s="15" t="s">
        <v>65</v>
      </c>
      <c r="F168" s="28" t="s">
        <v>149</v>
      </c>
      <c r="G168" s="60" t="s">
        <v>151</v>
      </c>
      <c r="H168" s="10">
        <v>7</v>
      </c>
      <c r="I168" s="21">
        <v>14</v>
      </c>
      <c r="J168" s="10">
        <v>1</v>
      </c>
      <c r="K168" s="21">
        <v>3</v>
      </c>
      <c r="L168" s="10"/>
      <c r="M168" s="21"/>
      <c r="N168" s="90">
        <f>SUM(H168:M168)</f>
        <v>25</v>
      </c>
    </row>
    <row r="169" spans="1:14" x14ac:dyDescent="0.25">
      <c r="A169" s="15">
        <v>3</v>
      </c>
      <c r="B169" s="53" t="s">
        <v>13</v>
      </c>
      <c r="C169" s="13">
        <v>43905</v>
      </c>
      <c r="D169" s="13" t="s">
        <v>148</v>
      </c>
      <c r="E169" s="15" t="s">
        <v>65</v>
      </c>
      <c r="F169" s="28" t="s">
        <v>149</v>
      </c>
      <c r="G169" s="60" t="s">
        <v>152</v>
      </c>
      <c r="H169" s="10">
        <v>17</v>
      </c>
      <c r="I169" s="21">
        <v>7</v>
      </c>
      <c r="J169" s="10">
        <v>1</v>
      </c>
      <c r="K169" s="21"/>
      <c r="L169" s="10"/>
      <c r="M169" s="21"/>
      <c r="N169" s="90">
        <f t="shared" ref="N169:N171" si="15">SUM(H169:M169)</f>
        <v>25</v>
      </c>
    </row>
    <row r="170" spans="1:14" x14ac:dyDescent="0.25">
      <c r="A170" s="15">
        <v>4</v>
      </c>
      <c r="B170" s="53" t="s">
        <v>13</v>
      </c>
      <c r="C170" s="13">
        <v>43905</v>
      </c>
      <c r="D170" s="13" t="s">
        <v>148</v>
      </c>
      <c r="E170" s="15" t="s">
        <v>65</v>
      </c>
      <c r="F170" s="28" t="s">
        <v>149</v>
      </c>
      <c r="G170" s="60" t="s">
        <v>153</v>
      </c>
      <c r="H170" s="10">
        <v>12</v>
      </c>
      <c r="I170" s="21">
        <v>8</v>
      </c>
      <c r="J170" s="10"/>
      <c r="K170" s="21">
        <v>1</v>
      </c>
      <c r="L170" s="10"/>
      <c r="M170" s="21"/>
      <c r="N170" s="90">
        <f t="shared" si="15"/>
        <v>21</v>
      </c>
    </row>
    <row r="171" spans="1:14" x14ac:dyDescent="0.25">
      <c r="A171" s="15">
        <v>5</v>
      </c>
      <c r="B171" s="53" t="s">
        <v>13</v>
      </c>
      <c r="C171" s="13">
        <v>43905</v>
      </c>
      <c r="D171" s="13" t="s">
        <v>148</v>
      </c>
      <c r="E171" s="15" t="s">
        <v>65</v>
      </c>
      <c r="F171" s="28" t="s">
        <v>149</v>
      </c>
      <c r="G171" s="60" t="s">
        <v>151</v>
      </c>
      <c r="H171" s="10">
        <v>5</v>
      </c>
      <c r="I171" s="21">
        <v>8</v>
      </c>
      <c r="J171" s="10">
        <v>2</v>
      </c>
      <c r="K171" s="21">
        <v>2</v>
      </c>
      <c r="L171" s="10"/>
      <c r="M171" s="21"/>
      <c r="N171" s="90">
        <f t="shared" si="15"/>
        <v>17</v>
      </c>
    </row>
    <row r="172" spans="1:14" x14ac:dyDescent="0.25">
      <c r="A172" s="15">
        <v>6</v>
      </c>
      <c r="B172" s="53" t="s">
        <v>13</v>
      </c>
      <c r="C172" s="13">
        <v>43905</v>
      </c>
      <c r="D172" s="13" t="s">
        <v>148</v>
      </c>
      <c r="E172" s="15" t="s">
        <v>65</v>
      </c>
      <c r="F172" s="28" t="s">
        <v>149</v>
      </c>
      <c r="G172" s="60"/>
      <c r="H172" s="10" t="s">
        <v>154</v>
      </c>
      <c r="I172" s="21"/>
      <c r="J172" s="10"/>
      <c r="K172" s="21"/>
      <c r="L172" s="10">
        <v>2</v>
      </c>
      <c r="M172" s="21">
        <v>7</v>
      </c>
      <c r="N172" s="90">
        <f>SUM(H172:M172)</f>
        <v>9</v>
      </c>
    </row>
    <row r="173" spans="1:14" ht="15.75" thickBot="1" x14ac:dyDescent="0.3">
      <c r="A173" s="15">
        <v>7</v>
      </c>
      <c r="B173" s="53" t="s">
        <v>13</v>
      </c>
      <c r="C173" s="13">
        <v>43906</v>
      </c>
      <c r="D173" s="13" t="s">
        <v>148</v>
      </c>
      <c r="E173" s="15" t="s">
        <v>65</v>
      </c>
      <c r="F173" s="28" t="s">
        <v>149</v>
      </c>
      <c r="G173" s="61"/>
      <c r="H173" s="10" t="s">
        <v>155</v>
      </c>
      <c r="I173" s="21">
        <v>3</v>
      </c>
      <c r="J173" s="10">
        <v>3</v>
      </c>
      <c r="K173" s="21">
        <v>1</v>
      </c>
      <c r="L173" s="10"/>
      <c r="M173" s="21"/>
      <c r="N173" s="90">
        <f>SUM(H173:M173)</f>
        <v>7</v>
      </c>
    </row>
    <row r="174" spans="1:14" ht="16.5" thickTop="1" thickBot="1" x14ac:dyDescent="0.3">
      <c r="A174" s="15"/>
      <c r="B174" s="10" t="s">
        <v>28</v>
      </c>
      <c r="C174" s="15"/>
      <c r="D174" s="13"/>
      <c r="E174" s="15"/>
      <c r="F174" s="28"/>
      <c r="G174" s="32" t="s">
        <v>6</v>
      </c>
      <c r="H174" s="40" t="s">
        <v>25</v>
      </c>
      <c r="I174" s="101">
        <f>SUM(H167:H173,J167:J173,L167:L173)</f>
        <v>65</v>
      </c>
      <c r="J174" s="102">
        <f>SUM(J166:J166)</f>
        <v>9</v>
      </c>
      <c r="K174" s="41" t="s">
        <v>24</v>
      </c>
      <c r="L174" s="101">
        <f>SUM(I167:I173,K167:K173,M167:M173)</f>
        <v>64</v>
      </c>
      <c r="M174" s="102">
        <f>SUM(M166:M166)</f>
        <v>0</v>
      </c>
      <c r="N174" s="87">
        <f>SUM(N167:N173)</f>
        <v>129</v>
      </c>
    </row>
    <row r="175" spans="1:14" ht="15.75" thickTop="1" x14ac:dyDescent="0.25">
      <c r="A175" s="15">
        <v>1</v>
      </c>
      <c r="B175" s="23" t="s">
        <v>12</v>
      </c>
      <c r="C175" s="14">
        <v>43894</v>
      </c>
      <c r="D175" s="13" t="s">
        <v>32</v>
      </c>
      <c r="E175" s="15" t="s">
        <v>156</v>
      </c>
      <c r="F175" s="28" t="s">
        <v>157</v>
      </c>
      <c r="G175" s="9">
        <v>6</v>
      </c>
      <c r="H175" s="75">
        <v>14</v>
      </c>
      <c r="I175" s="76">
        <v>8</v>
      </c>
      <c r="J175" s="31"/>
      <c r="K175" s="21"/>
      <c r="L175" s="31"/>
      <c r="M175" s="37"/>
      <c r="N175" s="90">
        <f t="shared" ref="N175:N182" si="16">SUM(H175:M175)</f>
        <v>22</v>
      </c>
    </row>
    <row r="176" spans="1:14" x14ac:dyDescent="0.25">
      <c r="A176" s="15">
        <v>2</v>
      </c>
      <c r="B176" s="23" t="s">
        <v>12</v>
      </c>
      <c r="C176" s="14">
        <v>43894</v>
      </c>
      <c r="D176" s="13" t="s">
        <v>32</v>
      </c>
      <c r="E176" s="15" t="s">
        <v>156</v>
      </c>
      <c r="F176" s="28" t="s">
        <v>157</v>
      </c>
      <c r="G176" s="9">
        <v>7</v>
      </c>
      <c r="H176" s="10">
        <v>9</v>
      </c>
      <c r="I176" s="21">
        <v>8</v>
      </c>
      <c r="J176" s="10"/>
      <c r="K176" s="21"/>
      <c r="L176" s="10"/>
      <c r="M176" s="21"/>
      <c r="N176" s="90">
        <f t="shared" si="16"/>
        <v>17</v>
      </c>
    </row>
    <row r="177" spans="1:14" x14ac:dyDescent="0.25">
      <c r="A177" s="15">
        <v>3</v>
      </c>
      <c r="B177" s="23" t="s">
        <v>12</v>
      </c>
      <c r="C177" s="14">
        <v>43894</v>
      </c>
      <c r="D177" s="13" t="s">
        <v>32</v>
      </c>
      <c r="E177" s="15" t="s">
        <v>156</v>
      </c>
      <c r="F177" s="28" t="s">
        <v>157</v>
      </c>
      <c r="G177" s="9">
        <v>8</v>
      </c>
      <c r="H177" s="10">
        <v>10</v>
      </c>
      <c r="I177" s="21">
        <v>13</v>
      </c>
      <c r="J177" s="10"/>
      <c r="K177" s="21"/>
      <c r="L177" s="10"/>
      <c r="M177" s="21"/>
      <c r="N177" s="90">
        <f t="shared" si="16"/>
        <v>23</v>
      </c>
    </row>
    <row r="178" spans="1:14" x14ac:dyDescent="0.25">
      <c r="A178" s="15">
        <v>4</v>
      </c>
      <c r="B178" s="23" t="s">
        <v>12</v>
      </c>
      <c r="C178" s="14">
        <v>43894</v>
      </c>
      <c r="D178" s="13" t="s">
        <v>32</v>
      </c>
      <c r="E178" s="15" t="s">
        <v>156</v>
      </c>
      <c r="F178" s="28" t="s">
        <v>157</v>
      </c>
      <c r="G178" s="9">
        <v>9</v>
      </c>
      <c r="H178" s="10">
        <v>10</v>
      </c>
      <c r="I178" s="21">
        <v>18</v>
      </c>
      <c r="J178" s="10"/>
      <c r="K178" s="21"/>
      <c r="L178" s="10"/>
      <c r="M178" s="21"/>
      <c r="N178" s="90">
        <f t="shared" si="16"/>
        <v>28</v>
      </c>
    </row>
    <row r="179" spans="1:14" x14ac:dyDescent="0.25">
      <c r="A179" s="15">
        <v>5</v>
      </c>
      <c r="B179" s="23" t="s">
        <v>12</v>
      </c>
      <c r="C179" s="14">
        <v>43894</v>
      </c>
      <c r="D179" s="13" t="s">
        <v>32</v>
      </c>
      <c r="E179" s="15" t="s">
        <v>156</v>
      </c>
      <c r="F179" s="28" t="s">
        <v>157</v>
      </c>
      <c r="G179" s="9">
        <v>10</v>
      </c>
      <c r="H179" s="59">
        <v>12</v>
      </c>
      <c r="I179" s="21">
        <v>10</v>
      </c>
      <c r="J179" s="10"/>
      <c r="K179" s="21"/>
      <c r="L179" s="10"/>
      <c r="M179" s="21"/>
      <c r="N179" s="90">
        <f t="shared" si="16"/>
        <v>22</v>
      </c>
    </row>
    <row r="180" spans="1:14" x14ac:dyDescent="0.25">
      <c r="A180" s="15">
        <v>6</v>
      </c>
      <c r="B180" s="23" t="s">
        <v>12</v>
      </c>
      <c r="C180" s="14">
        <v>43894</v>
      </c>
      <c r="D180" s="13" t="s">
        <v>32</v>
      </c>
      <c r="E180" s="15" t="s">
        <v>156</v>
      </c>
      <c r="F180" s="28" t="s">
        <v>157</v>
      </c>
      <c r="G180" s="9">
        <v>11</v>
      </c>
      <c r="H180" s="59">
        <v>12</v>
      </c>
      <c r="I180" s="21">
        <v>17</v>
      </c>
      <c r="J180" s="10"/>
      <c r="K180" s="21"/>
      <c r="L180" s="10"/>
      <c r="M180" s="21"/>
      <c r="N180" s="90">
        <f t="shared" si="16"/>
        <v>29</v>
      </c>
    </row>
    <row r="181" spans="1:14" x14ac:dyDescent="0.25">
      <c r="A181" s="15">
        <v>7</v>
      </c>
      <c r="B181" s="23" t="s">
        <v>12</v>
      </c>
      <c r="C181" s="14">
        <v>43896</v>
      </c>
      <c r="D181" s="13" t="s">
        <v>32</v>
      </c>
      <c r="E181" s="15" t="s">
        <v>158</v>
      </c>
      <c r="F181" s="28" t="s">
        <v>159</v>
      </c>
      <c r="G181" s="9">
        <v>5</v>
      </c>
      <c r="H181" s="59">
        <v>11</v>
      </c>
      <c r="I181" s="21">
        <v>11</v>
      </c>
      <c r="J181" s="10"/>
      <c r="K181" s="21"/>
      <c r="L181" s="10"/>
      <c r="M181" s="21"/>
      <c r="N181" s="90">
        <f t="shared" si="16"/>
        <v>22</v>
      </c>
    </row>
    <row r="182" spans="1:14" ht="15.75" thickBot="1" x14ac:dyDescent="0.3">
      <c r="A182" s="15">
        <v>8</v>
      </c>
      <c r="B182" s="23" t="s">
        <v>12</v>
      </c>
      <c r="C182" s="14">
        <v>43896</v>
      </c>
      <c r="D182" s="13" t="s">
        <v>32</v>
      </c>
      <c r="E182" s="15" t="s">
        <v>158</v>
      </c>
      <c r="F182" s="28" t="s">
        <v>159</v>
      </c>
      <c r="G182" s="9">
        <v>4</v>
      </c>
      <c r="H182" s="59">
        <v>7</v>
      </c>
      <c r="I182" s="21">
        <v>10</v>
      </c>
      <c r="J182" s="10"/>
      <c r="K182" s="21"/>
      <c r="L182" s="10"/>
      <c r="M182" s="21"/>
      <c r="N182" s="90">
        <f t="shared" si="16"/>
        <v>17</v>
      </c>
    </row>
    <row r="183" spans="1:14" ht="16.5" thickTop="1" thickBot="1" x14ac:dyDescent="0.3">
      <c r="A183" s="15"/>
      <c r="B183" s="10" t="s">
        <v>28</v>
      </c>
      <c r="C183" s="15"/>
      <c r="D183" s="15"/>
      <c r="E183" s="15"/>
      <c r="F183" s="28"/>
      <c r="G183" s="32" t="s">
        <v>6</v>
      </c>
      <c r="H183" s="40" t="s">
        <v>25</v>
      </c>
      <c r="I183" s="101">
        <f>SUM(H175:H182,J175:J182,L175:L182)</f>
        <v>85</v>
      </c>
      <c r="J183" s="102" t="e">
        <f>SUM(#REF!)</f>
        <v>#REF!</v>
      </c>
      <c r="K183" s="41" t="s">
        <v>24</v>
      </c>
      <c r="L183" s="101">
        <f>SUM(I175:I182,K175:K182,M175:M182)</f>
        <v>95</v>
      </c>
      <c r="M183" s="102" t="e">
        <f>SUM(#REF!)</f>
        <v>#REF!</v>
      </c>
      <c r="N183" s="87">
        <f>SUM(N175:N182)</f>
        <v>180</v>
      </c>
    </row>
    <row r="184" spans="1:14" ht="22.5" thickTop="1" thickBot="1" x14ac:dyDescent="0.4">
      <c r="A184" t="s">
        <v>81</v>
      </c>
      <c r="B184" s="54"/>
      <c r="E184" s="12"/>
      <c r="F184" s="103" t="s">
        <v>21</v>
      </c>
      <c r="G184" s="104"/>
      <c r="H184" s="38">
        <f>SUM(H149:H160,H162:H163,H165:H165,H167:H173,H175:H182)</f>
        <v>170</v>
      </c>
      <c r="I184" s="38">
        <f t="shared" ref="I184:M184" si="17">SUM(I149:I160,I162:I163,I165:I165,I167:I173,I175:I182)</f>
        <v>165</v>
      </c>
      <c r="J184" s="38">
        <f t="shared" si="17"/>
        <v>212</v>
      </c>
      <c r="K184" s="38">
        <f t="shared" si="17"/>
        <v>195</v>
      </c>
      <c r="L184" s="38">
        <f t="shared" si="17"/>
        <v>18</v>
      </c>
      <c r="M184" s="38">
        <f t="shared" si="17"/>
        <v>11</v>
      </c>
      <c r="N184" s="89">
        <f>SUM(N161,N164,N166,N174,N183)</f>
        <v>771</v>
      </c>
    </row>
    <row r="185" spans="1:14" ht="16.5" thickTop="1" thickBot="1" x14ac:dyDescent="0.3">
      <c r="G185" s="3"/>
      <c r="H185" s="3"/>
      <c r="I185" s="3"/>
      <c r="J185" s="3"/>
      <c r="K185" s="3"/>
      <c r="L185" s="3"/>
    </row>
    <row r="186" spans="1:14" ht="16.5" thickTop="1" thickBot="1" x14ac:dyDescent="0.3">
      <c r="B186" s="55"/>
      <c r="F186" s="12"/>
      <c r="G186" s="105" t="s">
        <v>10</v>
      </c>
      <c r="H186" s="106"/>
      <c r="I186" s="106"/>
      <c r="J186" s="106"/>
      <c r="K186" s="106"/>
      <c r="L186" s="107"/>
      <c r="M186" s="25"/>
      <c r="N186" s="94">
        <f>SUM(H184,J184,L184)</f>
        <v>400</v>
      </c>
    </row>
    <row r="187" spans="1:14" ht="16.5" thickTop="1" thickBot="1" x14ac:dyDescent="0.3">
      <c r="B187" s="55"/>
      <c r="F187" s="12"/>
      <c r="G187" s="110" t="s">
        <v>11</v>
      </c>
      <c r="H187" s="111"/>
      <c r="I187" s="111"/>
      <c r="J187" s="111"/>
      <c r="K187" s="111"/>
      <c r="L187" s="112"/>
      <c r="M187" s="26"/>
      <c r="N187" s="95">
        <f>SUM(I184,K184,M184)</f>
        <v>371</v>
      </c>
    </row>
    <row r="188" spans="1:14" ht="15.75" thickTop="1" x14ac:dyDescent="0.25"/>
  </sheetData>
  <mergeCells count="106">
    <mergeCell ref="G186:L186"/>
    <mergeCell ref="G187:L187"/>
    <mergeCell ref="I148:J148"/>
    <mergeCell ref="L148:M148"/>
    <mergeCell ref="I161:J161"/>
    <mergeCell ref="L161:M161"/>
    <mergeCell ref="I183:J183"/>
    <mergeCell ref="L183:M183"/>
    <mergeCell ref="F184:G184"/>
    <mergeCell ref="I164:J164"/>
    <mergeCell ref="L164:M164"/>
    <mergeCell ref="I166:J166"/>
    <mergeCell ref="L166:M166"/>
    <mergeCell ref="I174:J174"/>
    <mergeCell ref="L174:M174"/>
    <mergeCell ref="J145:K145"/>
    <mergeCell ref="L145:M145"/>
    <mergeCell ref="N145:N146"/>
    <mergeCell ref="B141:H141"/>
    <mergeCell ref="B142:H142"/>
    <mergeCell ref="B143:H143"/>
    <mergeCell ref="B144:H144"/>
    <mergeCell ref="A145:A146"/>
    <mergeCell ref="B145:B146"/>
    <mergeCell ref="C145:C146"/>
    <mergeCell ref="D145:D146"/>
    <mergeCell ref="E145:E146"/>
    <mergeCell ref="F145:F146"/>
    <mergeCell ref="G145:G146"/>
    <mergeCell ref="H145:I145"/>
    <mergeCell ref="W70:X70"/>
    <mergeCell ref="Y70:Z70"/>
    <mergeCell ref="AA70:AB70"/>
    <mergeCell ref="AC70:AD70"/>
    <mergeCell ref="Q71:R71"/>
    <mergeCell ref="S71:T71"/>
    <mergeCell ref="U71:V71"/>
    <mergeCell ref="W71:X71"/>
    <mergeCell ref="Y71:Z71"/>
    <mergeCell ref="AA71:AB71"/>
    <mergeCell ref="AC71:AD71"/>
    <mergeCell ref="G137:L137"/>
    <mergeCell ref="G138:L138"/>
    <mergeCell ref="Q70:R70"/>
    <mergeCell ref="S70:T70"/>
    <mergeCell ref="U70:V70"/>
    <mergeCell ref="I116:J116"/>
    <mergeCell ref="L116:M116"/>
    <mergeCell ref="I134:J134"/>
    <mergeCell ref="L134:M134"/>
    <mergeCell ref="F135:G135"/>
    <mergeCell ref="I97:J97"/>
    <mergeCell ref="L97:M97"/>
    <mergeCell ref="I99:J99"/>
    <mergeCell ref="L99:M99"/>
    <mergeCell ref="J71:K71"/>
    <mergeCell ref="L71:M71"/>
    <mergeCell ref="N71:N72"/>
    <mergeCell ref="I81:J81"/>
    <mergeCell ref="L81:M81"/>
    <mergeCell ref="I114:J114"/>
    <mergeCell ref="L114:M114"/>
    <mergeCell ref="I74:J74"/>
    <mergeCell ref="L74:M74"/>
    <mergeCell ref="B67:H67"/>
    <mergeCell ref="B68:H68"/>
    <mergeCell ref="B69:H69"/>
    <mergeCell ref="B70:H70"/>
    <mergeCell ref="A71:A72"/>
    <mergeCell ref="B71:B72"/>
    <mergeCell ref="C71:C72"/>
    <mergeCell ref="D71:D72"/>
    <mergeCell ref="E71:E72"/>
    <mergeCell ref="F71:F72"/>
    <mergeCell ref="G71:G72"/>
    <mergeCell ref="H71:I71"/>
    <mergeCell ref="N5:N6"/>
    <mergeCell ref="J5:K5"/>
    <mergeCell ref="L5:M5"/>
    <mergeCell ref="I9:J9"/>
    <mergeCell ref="L9:M9"/>
    <mergeCell ref="I60:J60"/>
    <mergeCell ref="L60:M60"/>
    <mergeCell ref="B1:H1"/>
    <mergeCell ref="B2:H2"/>
    <mergeCell ref="B3:H3"/>
    <mergeCell ref="B4:H4"/>
    <mergeCell ref="B5:B6"/>
    <mergeCell ref="C5:C6"/>
    <mergeCell ref="D5:D6"/>
    <mergeCell ref="E5:E6"/>
    <mergeCell ref="F5:F6"/>
    <mergeCell ref="G5:G6"/>
    <mergeCell ref="H5:I5"/>
    <mergeCell ref="A5:A6"/>
    <mergeCell ref="I38:J38"/>
    <mergeCell ref="L38:M38"/>
    <mergeCell ref="F61:G61"/>
    <mergeCell ref="G63:L63"/>
    <mergeCell ref="L33:M33"/>
    <mergeCell ref="I33:J33"/>
    <mergeCell ref="G64:L64"/>
    <mergeCell ref="I43:J43"/>
    <mergeCell ref="L43:M43"/>
    <mergeCell ref="I57:J57"/>
    <mergeCell ref="L57:M57"/>
  </mergeCells>
  <phoneticPr fontId="15" type="noConversion"/>
  <hyperlinks>
    <hyperlink ref="H5" r:id="rId1" display="NIÑ@S" xr:uid="{00000000-0004-0000-0000-000000000000}"/>
    <hyperlink ref="H71" r:id="rId2" display="NIÑ@S" xr:uid="{6EE487F5-60BC-4F22-8ADF-272E03913672}"/>
    <hyperlink ref="H145" r:id="rId3" display="NIÑ@S" xr:uid="{1235BF8A-21CA-4EEA-A7F6-78BF8F629EA9}"/>
  </hyperlinks>
  <pageMargins left="0.7" right="0.7" top="0.75" bottom="0.75" header="0.3" footer="0.3"/>
  <pageSetup scale="22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F9648-E121-4EA2-9DA4-A5CCFBAC44F1}">
  <dimension ref="A1"/>
  <sheetViews>
    <sheetView workbookViewId="0">
      <selection activeCell="E24" sqref="E24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A6D8E-95F2-4B15-966C-5B37C9B9211B}">
  <dimension ref="A1:AD77"/>
  <sheetViews>
    <sheetView tabSelected="1" topLeftCell="A37" workbookViewId="0">
      <selection activeCell="L60" sqref="L60:M60"/>
    </sheetView>
  </sheetViews>
  <sheetFormatPr baseColWidth="10" defaultRowHeight="15" x14ac:dyDescent="0.25"/>
  <cols>
    <col min="1" max="1" width="5.7109375" customWidth="1"/>
    <col min="2" max="2" width="7.140625" customWidth="1"/>
    <col min="3" max="3" width="11.5703125" customWidth="1"/>
    <col min="4" max="4" width="23.7109375" customWidth="1"/>
    <col min="5" max="5" width="22.7109375" customWidth="1"/>
    <col min="6" max="6" width="19.28515625" customWidth="1"/>
    <col min="7" max="7" width="7" customWidth="1"/>
    <col min="8" max="8" width="5.42578125" customWidth="1"/>
    <col min="9" max="9" width="5.28515625" customWidth="1"/>
    <col min="10" max="12" width="3.7109375" customWidth="1"/>
    <col min="13" max="13" width="5.28515625" customWidth="1"/>
    <col min="14" max="14" width="9" customWidth="1"/>
    <col min="15" max="15" width="2.5703125" customWidth="1"/>
    <col min="16" max="16" width="15.7109375" customWidth="1"/>
    <col min="17" max="30" width="4" customWidth="1"/>
  </cols>
  <sheetData>
    <row r="1" spans="1:16" ht="22.5" customHeight="1" x14ac:dyDescent="0.35">
      <c r="B1" s="118" t="s">
        <v>0</v>
      </c>
      <c r="C1" s="118"/>
      <c r="D1" s="118"/>
      <c r="E1" s="118"/>
      <c r="F1" s="118"/>
      <c r="G1" s="118"/>
      <c r="H1" s="118"/>
      <c r="I1" s="4"/>
      <c r="J1" s="4"/>
      <c r="K1" s="4"/>
      <c r="L1" s="4"/>
      <c r="M1" s="4"/>
      <c r="N1" s="4"/>
      <c r="O1" s="1"/>
      <c r="P1" s="2"/>
    </row>
    <row r="2" spans="1:16" s="7" customFormat="1" ht="14.25" customHeight="1" x14ac:dyDescent="0.25">
      <c r="B2" s="119" t="s">
        <v>1</v>
      </c>
      <c r="C2" s="119"/>
      <c r="D2" s="119"/>
      <c r="E2" s="119"/>
      <c r="F2" s="119"/>
      <c r="G2" s="119"/>
      <c r="H2" s="119"/>
      <c r="I2" s="5"/>
      <c r="J2" s="5"/>
      <c r="K2" s="5"/>
      <c r="L2" s="5"/>
      <c r="M2" s="5"/>
      <c r="N2" s="5"/>
      <c r="O2" s="5"/>
      <c r="P2" s="6"/>
    </row>
    <row r="3" spans="1:16" s="7" customFormat="1" ht="15" customHeight="1" x14ac:dyDescent="0.25">
      <c r="B3" s="120" t="s">
        <v>34</v>
      </c>
      <c r="C3" s="120"/>
      <c r="D3" s="120"/>
      <c r="E3" s="120"/>
      <c r="F3" s="120"/>
      <c r="G3" s="120"/>
      <c r="H3" s="120"/>
      <c r="M3" s="8"/>
      <c r="N3" s="8"/>
      <c r="O3" s="5"/>
      <c r="P3" s="6"/>
    </row>
    <row r="4" spans="1:16" s="7" customFormat="1" ht="15.75" customHeight="1" thickBot="1" x14ac:dyDescent="0.3">
      <c r="B4" s="120" t="s">
        <v>160</v>
      </c>
      <c r="C4" s="120"/>
      <c r="D4" s="120"/>
      <c r="E4" s="120"/>
      <c r="F4" s="120"/>
      <c r="G4" s="120"/>
      <c r="H4" s="120"/>
      <c r="I4" s="8"/>
      <c r="J4" s="8"/>
      <c r="K4" s="8"/>
      <c r="L4" s="8"/>
      <c r="M4" s="8"/>
      <c r="N4" s="8"/>
      <c r="O4" s="5"/>
      <c r="P4" s="6"/>
    </row>
    <row r="5" spans="1:16" ht="16.5" thickTop="1" thickBot="1" x14ac:dyDescent="0.3">
      <c r="A5" s="99" t="s">
        <v>72</v>
      </c>
      <c r="B5" s="99" t="s">
        <v>15</v>
      </c>
      <c r="C5" s="99" t="s">
        <v>2</v>
      </c>
      <c r="D5" s="99" t="s">
        <v>3</v>
      </c>
      <c r="E5" s="99" t="s">
        <v>4</v>
      </c>
      <c r="F5" s="121" t="s">
        <v>7</v>
      </c>
      <c r="G5" s="99" t="s">
        <v>5</v>
      </c>
      <c r="H5" s="117" t="s">
        <v>20</v>
      </c>
      <c r="I5" s="117"/>
      <c r="J5" s="115" t="s">
        <v>19</v>
      </c>
      <c r="K5" s="116"/>
      <c r="L5" s="117" t="s">
        <v>18</v>
      </c>
      <c r="M5" s="117"/>
      <c r="N5" s="113" t="s">
        <v>6</v>
      </c>
    </row>
    <row r="6" spans="1:16" ht="16.5" thickTop="1" thickBot="1" x14ac:dyDescent="0.3">
      <c r="A6" s="100"/>
      <c r="B6" s="100"/>
      <c r="C6" s="100"/>
      <c r="D6" s="100"/>
      <c r="E6" s="100"/>
      <c r="F6" s="122"/>
      <c r="G6" s="100"/>
      <c r="H6" s="29" t="s">
        <v>8</v>
      </c>
      <c r="I6" s="35" t="s">
        <v>9</v>
      </c>
      <c r="J6" s="19" t="s">
        <v>8</v>
      </c>
      <c r="K6" s="20" t="s">
        <v>9</v>
      </c>
      <c r="L6" s="29" t="s">
        <v>8</v>
      </c>
      <c r="M6" s="35" t="s">
        <v>9</v>
      </c>
      <c r="N6" s="114"/>
    </row>
    <row r="7" spans="1:16" ht="19.5" customHeight="1" thickTop="1" x14ac:dyDescent="0.25">
      <c r="A7" s="45"/>
      <c r="B7" s="42" t="s">
        <v>31</v>
      </c>
      <c r="C7" s="43">
        <v>43831</v>
      </c>
      <c r="D7" s="44" t="s">
        <v>73</v>
      </c>
      <c r="E7" s="45"/>
      <c r="F7" s="46" t="s">
        <v>74</v>
      </c>
      <c r="G7" s="47"/>
      <c r="H7" s="48"/>
      <c r="I7" s="49"/>
      <c r="J7" s="50"/>
      <c r="K7" s="51"/>
      <c r="L7" s="48"/>
      <c r="M7" s="49"/>
      <c r="N7" s="52">
        <f>SUM(H7:M7)</f>
        <v>0</v>
      </c>
    </row>
    <row r="8" spans="1:16" ht="19.5" customHeight="1" thickBot="1" x14ac:dyDescent="0.3">
      <c r="A8" s="16"/>
      <c r="B8" s="56"/>
      <c r="C8" s="18"/>
      <c r="D8" s="17"/>
      <c r="E8" s="16"/>
      <c r="F8" s="27"/>
      <c r="G8" s="11"/>
      <c r="H8" s="30"/>
      <c r="I8" s="36"/>
      <c r="J8" s="33"/>
      <c r="K8" s="24"/>
      <c r="L8" s="30"/>
      <c r="M8" s="36"/>
      <c r="N8" s="91">
        <f>SUM(H8:M8)</f>
        <v>0</v>
      </c>
    </row>
    <row r="9" spans="1:16" ht="19.5" customHeight="1" thickTop="1" thickBot="1" x14ac:dyDescent="0.3">
      <c r="A9" s="16"/>
      <c r="B9" s="56"/>
      <c r="C9" s="18"/>
      <c r="D9" s="15"/>
      <c r="E9" s="15"/>
      <c r="F9" s="15"/>
      <c r="G9" s="78" t="s">
        <v>6</v>
      </c>
      <c r="H9" s="79" t="s">
        <v>25</v>
      </c>
      <c r="I9" s="108">
        <f>SUM(H8,J8,L8)</f>
        <v>0</v>
      </c>
      <c r="J9" s="109"/>
      <c r="K9" s="80" t="s">
        <v>24</v>
      </c>
      <c r="L9" s="108">
        <f>SUM(I8,K8,M8)</f>
        <v>0</v>
      </c>
      <c r="M9" s="109"/>
      <c r="N9" s="81">
        <f>SUM(N8)</f>
        <v>0</v>
      </c>
    </row>
    <row r="10" spans="1:16" ht="19.5" customHeight="1" thickTop="1" thickBot="1" x14ac:dyDescent="0.3">
      <c r="A10" s="16"/>
      <c r="B10" s="56"/>
      <c r="C10" s="18"/>
      <c r="D10" s="17"/>
      <c r="E10" s="16"/>
      <c r="F10" s="27"/>
      <c r="G10" s="57"/>
      <c r="H10" s="58"/>
      <c r="I10" s="39"/>
      <c r="J10" s="34"/>
      <c r="K10" s="22"/>
      <c r="L10" s="34"/>
      <c r="M10" s="22"/>
      <c r="N10" s="93">
        <f t="shared" ref="N10" si="0">SUM(H10:M10)</f>
        <v>0</v>
      </c>
    </row>
    <row r="11" spans="1:16" ht="19.5" customHeight="1" thickTop="1" thickBot="1" x14ac:dyDescent="0.3">
      <c r="A11" s="16"/>
      <c r="B11" s="56"/>
      <c r="C11" s="18"/>
      <c r="D11" s="15"/>
      <c r="E11" s="15"/>
      <c r="F11" s="15"/>
      <c r="G11" s="78" t="s">
        <v>6</v>
      </c>
      <c r="H11" s="79" t="s">
        <v>25</v>
      </c>
      <c r="I11" s="108">
        <f>SUM(H10:H10,J10:J10,L10:L10)</f>
        <v>0</v>
      </c>
      <c r="J11" s="109"/>
      <c r="K11" s="80" t="s">
        <v>24</v>
      </c>
      <c r="L11" s="108">
        <f>SUM(I10:I10,K10:K10,M10:M10)</f>
        <v>0</v>
      </c>
      <c r="M11" s="109"/>
      <c r="N11" s="81">
        <f>SUM(N10:N10)</f>
        <v>0</v>
      </c>
    </row>
    <row r="12" spans="1:16" ht="19.5" customHeight="1" thickTop="1" thickBot="1" x14ac:dyDescent="0.3">
      <c r="A12" s="15"/>
      <c r="B12" s="23"/>
      <c r="C12" s="14"/>
      <c r="D12" s="13"/>
      <c r="E12" s="15"/>
      <c r="F12" s="28"/>
      <c r="G12" s="9"/>
      <c r="H12" s="31"/>
      <c r="I12" s="37"/>
      <c r="J12" s="10"/>
      <c r="K12" s="21"/>
      <c r="L12" s="31"/>
      <c r="M12" s="37"/>
      <c r="N12" s="90">
        <f t="shared" ref="N12" si="1">SUM(H12:M12)</f>
        <v>0</v>
      </c>
    </row>
    <row r="13" spans="1:16" ht="19.5" customHeight="1" thickTop="1" thickBot="1" x14ac:dyDescent="0.3">
      <c r="A13" s="15"/>
      <c r="B13" s="10" t="s">
        <v>28</v>
      </c>
      <c r="C13" s="15"/>
      <c r="D13" s="13"/>
      <c r="E13" s="15"/>
      <c r="F13" s="28"/>
      <c r="G13" s="32" t="s">
        <v>6</v>
      </c>
      <c r="H13" s="40" t="s">
        <v>25</v>
      </c>
      <c r="I13" s="101">
        <f>SUM(H12:H12,J12:J12,L12:L12)</f>
        <v>0</v>
      </c>
      <c r="J13" s="102">
        <f>SUM(J12:J12)</f>
        <v>0</v>
      </c>
      <c r="K13" s="41" t="s">
        <v>24</v>
      </c>
      <c r="L13" s="101">
        <f>SUM(I12:I12,K12:K12,M12:M12)</f>
        <v>0</v>
      </c>
      <c r="M13" s="102">
        <f>SUM(M12:M12)</f>
        <v>0</v>
      </c>
      <c r="N13" s="87">
        <f>SUM(N12:N12)</f>
        <v>0</v>
      </c>
    </row>
    <row r="14" spans="1:16" ht="19.5" customHeight="1" thickTop="1" thickBot="1" x14ac:dyDescent="0.3">
      <c r="A14" s="15"/>
      <c r="B14" s="53"/>
      <c r="C14" s="13"/>
      <c r="D14" s="13"/>
      <c r="E14" s="15"/>
      <c r="F14" s="28"/>
      <c r="G14" s="60"/>
      <c r="H14" s="75"/>
      <c r="I14" s="76"/>
      <c r="J14" s="31"/>
      <c r="K14" s="21"/>
      <c r="L14" s="31"/>
      <c r="M14" s="37"/>
      <c r="N14" s="82">
        <f>SUM(H14:M14)</f>
        <v>0</v>
      </c>
    </row>
    <row r="15" spans="1:16" ht="19.5" customHeight="1" thickTop="1" thickBot="1" x14ac:dyDescent="0.3">
      <c r="A15" s="15"/>
      <c r="B15" s="10" t="s">
        <v>28</v>
      </c>
      <c r="C15" s="15"/>
      <c r="D15" s="13"/>
      <c r="E15" s="15"/>
      <c r="F15" s="28"/>
      <c r="G15" s="32" t="s">
        <v>6</v>
      </c>
      <c r="H15" s="40" t="s">
        <v>25</v>
      </c>
      <c r="I15" s="101">
        <f>SUM(H14:H14,J14:J14,L14:L14)</f>
        <v>0</v>
      </c>
      <c r="J15" s="102">
        <f>SUM(J12:J13)</f>
        <v>0</v>
      </c>
      <c r="K15" s="41" t="s">
        <v>24</v>
      </c>
      <c r="L15" s="101">
        <f>SUM(I14:I14,K14:K14,M14:M14)</f>
        <v>0</v>
      </c>
      <c r="M15" s="102">
        <f>SUM(M12:M13)</f>
        <v>0</v>
      </c>
      <c r="N15" s="87">
        <f>SUM(N14:N14)</f>
        <v>0</v>
      </c>
    </row>
    <row r="16" spans="1:16" ht="19.5" customHeight="1" thickTop="1" x14ac:dyDescent="0.25">
      <c r="A16" s="15"/>
      <c r="B16" s="23"/>
      <c r="C16" s="14"/>
      <c r="D16" s="13"/>
      <c r="E16" s="15"/>
      <c r="F16" s="28"/>
      <c r="G16" s="9"/>
      <c r="H16" s="59"/>
      <c r="I16" s="21"/>
      <c r="J16" s="10"/>
      <c r="K16" s="21"/>
      <c r="L16" s="10"/>
      <c r="M16" s="21"/>
      <c r="N16" s="90">
        <f t="shared" ref="N16:N17" si="2">SUM(H16:M16)</f>
        <v>0</v>
      </c>
    </row>
    <row r="17" spans="1:30" ht="19.5" customHeight="1" thickBot="1" x14ac:dyDescent="0.3">
      <c r="A17" s="15"/>
      <c r="B17" s="23"/>
      <c r="C17" s="14"/>
      <c r="D17" s="13"/>
      <c r="E17" s="15"/>
      <c r="F17" s="28"/>
      <c r="G17" s="9"/>
      <c r="H17" s="77"/>
      <c r="I17" s="22"/>
      <c r="J17" s="34"/>
      <c r="K17" s="22"/>
      <c r="L17" s="34"/>
      <c r="M17" s="22"/>
      <c r="N17" s="90">
        <f t="shared" si="2"/>
        <v>0</v>
      </c>
    </row>
    <row r="18" spans="1:30" ht="19.5" customHeight="1" thickTop="1" thickBot="1" x14ac:dyDescent="0.3">
      <c r="A18" s="15"/>
      <c r="B18" s="10" t="s">
        <v>28</v>
      </c>
      <c r="C18" s="15"/>
      <c r="D18" s="15"/>
      <c r="E18" s="15"/>
      <c r="F18" s="28"/>
      <c r="G18" s="32" t="s">
        <v>6</v>
      </c>
      <c r="H18" s="40" t="s">
        <v>25</v>
      </c>
      <c r="I18" s="101">
        <f>SUM(H16:H17,J16:J17,L16:L17)</f>
        <v>0</v>
      </c>
      <c r="J18" s="102" t="e">
        <f>SUM(#REF!)</f>
        <v>#REF!</v>
      </c>
      <c r="K18" s="41" t="s">
        <v>24</v>
      </c>
      <c r="L18" s="101">
        <f>SUM(I16:I17,K16:K17,M16:M17)</f>
        <v>0</v>
      </c>
      <c r="M18" s="102" t="e">
        <f>SUM(#REF!)</f>
        <v>#REF!</v>
      </c>
      <c r="N18" s="87">
        <f>SUM(N16:N17)</f>
        <v>0</v>
      </c>
    </row>
    <row r="19" spans="1:30" ht="19.5" customHeight="1" thickTop="1" x14ac:dyDescent="0.25">
      <c r="A19" s="15"/>
      <c r="B19" s="10"/>
      <c r="C19" s="13"/>
      <c r="D19" s="15"/>
      <c r="E19" s="15"/>
      <c r="F19" s="28"/>
      <c r="G19" s="60"/>
      <c r="H19" s="63"/>
      <c r="I19" s="67"/>
      <c r="J19" s="71"/>
      <c r="K19" s="72"/>
      <c r="L19" s="69"/>
      <c r="M19" s="64"/>
      <c r="N19" s="62">
        <f>SUM(H19:M19)</f>
        <v>0</v>
      </c>
    </row>
    <row r="20" spans="1:30" ht="20.25" customHeight="1" thickBot="1" x14ac:dyDescent="0.3">
      <c r="A20" s="15"/>
      <c r="B20" s="10"/>
      <c r="C20" s="13"/>
      <c r="D20" s="15"/>
      <c r="E20" s="15"/>
      <c r="F20" s="28"/>
      <c r="G20" s="60"/>
      <c r="H20" s="65"/>
      <c r="I20" s="68"/>
      <c r="J20" s="73"/>
      <c r="K20" s="74"/>
      <c r="L20" s="70"/>
      <c r="M20" s="66"/>
      <c r="N20" s="62">
        <f>SUM(H20:M20)</f>
        <v>0</v>
      </c>
    </row>
    <row r="21" spans="1:30" ht="19.5" customHeight="1" thickTop="1" thickBot="1" x14ac:dyDescent="0.3">
      <c r="A21" s="15"/>
      <c r="B21" s="10" t="s">
        <v>28</v>
      </c>
      <c r="C21" s="15"/>
      <c r="D21" s="15"/>
      <c r="E21" s="15"/>
      <c r="F21" s="28"/>
      <c r="G21" s="32" t="s">
        <v>6</v>
      </c>
      <c r="H21" s="40" t="s">
        <v>25</v>
      </c>
      <c r="I21" s="101">
        <f>SUM(H19:H20,J19:J20,L19:L20)</f>
        <v>0</v>
      </c>
      <c r="J21" s="102">
        <f>SUM(J13:J14)</f>
        <v>0</v>
      </c>
      <c r="K21" s="41" t="s">
        <v>24</v>
      </c>
      <c r="L21" s="101">
        <f>SUM(I19:I20,K19:K20,M19:M20)</f>
        <v>0</v>
      </c>
      <c r="M21" s="102">
        <f>SUM(M13:M14)</f>
        <v>0</v>
      </c>
      <c r="N21" s="87">
        <f>SUM(N19:N20)</f>
        <v>0</v>
      </c>
    </row>
    <row r="22" spans="1:30" ht="19.5" customHeight="1" thickTop="1" thickBot="1" x14ac:dyDescent="0.4">
      <c r="B22" s="54"/>
      <c r="E22" s="12"/>
      <c r="F22" s="103" t="s">
        <v>21</v>
      </c>
      <c r="G22" s="104"/>
      <c r="H22" s="38">
        <f t="shared" ref="H22:M22" si="3">SUM(H7:H8,H10:H10,H12:H12,H14:H14,H16:H17,H19:H20)</f>
        <v>0</v>
      </c>
      <c r="I22" s="38">
        <f t="shared" si="3"/>
        <v>0</v>
      </c>
      <c r="J22" s="38">
        <f t="shared" si="3"/>
        <v>0</v>
      </c>
      <c r="K22" s="38">
        <f t="shared" si="3"/>
        <v>0</v>
      </c>
      <c r="L22" s="38">
        <f t="shared" si="3"/>
        <v>0</v>
      </c>
      <c r="M22" s="38">
        <f t="shared" si="3"/>
        <v>0</v>
      </c>
      <c r="N22" s="89">
        <f>SUM(N7,N9,N11,N13,N15,N18,N21)</f>
        <v>0</v>
      </c>
    </row>
    <row r="23" spans="1:30" ht="19.5" customHeight="1" thickTop="1" thickBot="1" x14ac:dyDescent="0.3">
      <c r="G23" s="3"/>
      <c r="H23" s="3"/>
      <c r="I23" s="3"/>
      <c r="J23" s="3"/>
      <c r="K23" s="3"/>
      <c r="L23" s="3"/>
      <c r="R23" s="83"/>
      <c r="S23" s="83"/>
    </row>
    <row r="24" spans="1:30" ht="13.5" customHeight="1" thickTop="1" thickBot="1" x14ac:dyDescent="0.3">
      <c r="B24" s="55"/>
      <c r="F24" s="12"/>
      <c r="G24" s="105" t="s">
        <v>10</v>
      </c>
      <c r="H24" s="106"/>
      <c r="I24" s="106"/>
      <c r="J24" s="106"/>
      <c r="K24" s="106"/>
      <c r="L24" s="107"/>
      <c r="M24" s="25"/>
      <c r="N24" s="94">
        <f>SUM(H22,J22,L22)</f>
        <v>0</v>
      </c>
    </row>
    <row r="25" spans="1:30" ht="19.5" customHeight="1" thickTop="1" thickBot="1" x14ac:dyDescent="0.3">
      <c r="B25" s="55"/>
      <c r="F25" s="12"/>
      <c r="G25" s="110" t="s">
        <v>11</v>
      </c>
      <c r="H25" s="111"/>
      <c r="I25" s="111"/>
      <c r="J25" s="111"/>
      <c r="K25" s="111"/>
      <c r="L25" s="112"/>
      <c r="M25" s="26"/>
      <c r="N25" s="95">
        <f>SUM(I22,K22,M22)</f>
        <v>0</v>
      </c>
      <c r="R25" s="83"/>
    </row>
    <row r="26" spans="1:30" ht="15.75" thickTop="1" x14ac:dyDescent="0.25">
      <c r="R26" s="83"/>
    </row>
    <row r="27" spans="1:30" x14ac:dyDescent="0.25">
      <c r="R27" s="83"/>
    </row>
    <row r="28" spans="1:30" ht="20.25" x14ac:dyDescent="0.3">
      <c r="B28" s="118" t="s">
        <v>0</v>
      </c>
      <c r="C28" s="118"/>
      <c r="D28" s="118"/>
      <c r="E28" s="118"/>
      <c r="F28" s="118"/>
      <c r="G28" s="118"/>
      <c r="H28" s="118"/>
      <c r="I28" s="4"/>
      <c r="J28" s="4"/>
      <c r="K28" s="4"/>
      <c r="L28" s="4"/>
      <c r="M28" s="4"/>
      <c r="N28" s="4"/>
      <c r="R28" s="83"/>
    </row>
    <row r="29" spans="1:30" ht="15.75" x14ac:dyDescent="0.25">
      <c r="A29" s="7"/>
      <c r="B29" s="119" t="s">
        <v>1</v>
      </c>
      <c r="C29" s="119"/>
      <c r="D29" s="119"/>
      <c r="E29" s="119"/>
      <c r="F29" s="119"/>
      <c r="G29" s="119"/>
      <c r="H29" s="119"/>
      <c r="I29" s="5"/>
      <c r="J29" s="5"/>
      <c r="K29" s="5"/>
      <c r="L29" s="5"/>
      <c r="M29" s="5"/>
      <c r="N29" s="5"/>
    </row>
    <row r="30" spans="1:30" ht="15.75" x14ac:dyDescent="0.25">
      <c r="A30" s="7"/>
      <c r="B30" s="120" t="s">
        <v>34</v>
      </c>
      <c r="C30" s="120"/>
      <c r="D30" s="120"/>
      <c r="E30" s="120"/>
      <c r="F30" s="120"/>
      <c r="G30" s="120"/>
      <c r="H30" s="120"/>
      <c r="I30" s="7"/>
      <c r="J30" s="7"/>
      <c r="K30" s="7"/>
      <c r="L30" s="7"/>
      <c r="M30" s="8"/>
      <c r="N30" s="8"/>
    </row>
    <row r="31" spans="1:30" ht="16.5" thickBot="1" x14ac:dyDescent="0.3">
      <c r="A31" s="7"/>
      <c r="B31" s="120" t="s">
        <v>161</v>
      </c>
      <c r="C31" s="120"/>
      <c r="D31" s="120"/>
      <c r="E31" s="120"/>
      <c r="F31" s="120"/>
      <c r="G31" s="120"/>
      <c r="H31" s="120"/>
      <c r="I31" s="8"/>
      <c r="J31" s="8"/>
      <c r="K31" s="8"/>
      <c r="L31" s="8"/>
      <c r="M31" s="8"/>
      <c r="N31" s="8"/>
      <c r="Q31" s="123"/>
      <c r="R31" s="123"/>
      <c r="S31" s="123"/>
      <c r="T31" s="123"/>
      <c r="U31" s="123"/>
      <c r="V31" s="123"/>
      <c r="W31" s="123"/>
      <c r="X31" s="123"/>
      <c r="Y31" s="123"/>
      <c r="Z31" s="123"/>
      <c r="AA31" s="123"/>
      <c r="AB31" s="123"/>
      <c r="AC31" s="123"/>
      <c r="AD31" s="123"/>
    </row>
    <row r="32" spans="1:30" ht="16.5" thickTop="1" thickBot="1" x14ac:dyDescent="0.3">
      <c r="A32" s="99" t="s">
        <v>72</v>
      </c>
      <c r="B32" s="99" t="s">
        <v>15</v>
      </c>
      <c r="C32" s="99" t="s">
        <v>2</v>
      </c>
      <c r="D32" s="99" t="s">
        <v>3</v>
      </c>
      <c r="E32" s="99" t="s">
        <v>4</v>
      </c>
      <c r="F32" s="121" t="s">
        <v>7</v>
      </c>
      <c r="G32" s="99" t="s">
        <v>5</v>
      </c>
      <c r="H32" s="117" t="s">
        <v>20</v>
      </c>
      <c r="I32" s="117"/>
      <c r="J32" s="115" t="s">
        <v>19</v>
      </c>
      <c r="K32" s="116"/>
      <c r="L32" s="117" t="s">
        <v>18</v>
      </c>
      <c r="M32" s="117"/>
      <c r="N32" s="113" t="s">
        <v>6</v>
      </c>
      <c r="Q32" s="123"/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</row>
    <row r="33" spans="1:30" ht="16.5" thickTop="1" thickBot="1" x14ac:dyDescent="0.3">
      <c r="A33" s="100"/>
      <c r="B33" s="100"/>
      <c r="C33" s="100"/>
      <c r="D33" s="100"/>
      <c r="E33" s="100"/>
      <c r="F33" s="122"/>
      <c r="G33" s="100"/>
      <c r="H33" s="29" t="s">
        <v>8</v>
      </c>
      <c r="I33" s="35" t="s">
        <v>9</v>
      </c>
      <c r="J33" s="19" t="s">
        <v>8</v>
      </c>
      <c r="K33" s="20" t="s">
        <v>9</v>
      </c>
      <c r="L33" s="29" t="s">
        <v>8</v>
      </c>
      <c r="M33" s="35" t="s">
        <v>9</v>
      </c>
      <c r="N33" s="114"/>
      <c r="P33" s="84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</row>
    <row r="34" spans="1:30" ht="16.5" thickTop="1" thickBot="1" x14ac:dyDescent="0.3">
      <c r="A34" s="16"/>
      <c r="B34" s="97"/>
      <c r="C34" s="18"/>
      <c r="D34" s="17"/>
      <c r="E34" s="16"/>
      <c r="F34" s="27"/>
      <c r="G34" s="11"/>
      <c r="H34" s="30"/>
      <c r="I34" s="36"/>
      <c r="J34" s="33"/>
      <c r="K34" s="24"/>
      <c r="L34" s="30"/>
      <c r="M34" s="36"/>
      <c r="N34" s="91"/>
      <c r="P34" s="85"/>
    </row>
    <row r="35" spans="1:30" ht="16.5" thickTop="1" thickBot="1" x14ac:dyDescent="0.3">
      <c r="A35" s="15"/>
      <c r="B35" s="10" t="s">
        <v>28</v>
      </c>
      <c r="C35" s="15"/>
      <c r="D35" s="13"/>
      <c r="E35" s="15"/>
      <c r="F35" s="28"/>
      <c r="G35" s="32" t="s">
        <v>6</v>
      </c>
      <c r="H35" s="40" t="s">
        <v>25</v>
      </c>
      <c r="I35" s="101">
        <f>SUM(H34:H34,J34:J34,L34:L34)</f>
        <v>0</v>
      </c>
      <c r="J35" s="102">
        <f>SUM(J31:J33)</f>
        <v>0</v>
      </c>
      <c r="K35" s="41" t="s">
        <v>24</v>
      </c>
      <c r="L35" s="101">
        <f>SUM(I34:I34,K34:K34,M34:M34)</f>
        <v>0</v>
      </c>
      <c r="M35" s="102">
        <f>SUM(M31:M33)</f>
        <v>0</v>
      </c>
      <c r="N35" s="87">
        <f>SUM(N34:N34)</f>
        <v>0</v>
      </c>
    </row>
    <row r="36" spans="1:30" ht="16.5" thickTop="1" thickBot="1" x14ac:dyDescent="0.3">
      <c r="A36" s="16">
        <v>1</v>
      </c>
      <c r="B36" s="56" t="s">
        <v>13</v>
      </c>
      <c r="C36" s="18">
        <v>44046</v>
      </c>
      <c r="D36" s="17" t="s">
        <v>162</v>
      </c>
      <c r="E36" s="16"/>
      <c r="F36" s="27"/>
      <c r="G36" s="11">
        <v>204</v>
      </c>
      <c r="H36" s="30"/>
      <c r="I36" s="36"/>
      <c r="J36" s="33"/>
      <c r="K36" s="24"/>
      <c r="L36" s="30">
        <v>14</v>
      </c>
      <c r="M36" s="36">
        <v>190</v>
      </c>
      <c r="N36" s="91">
        <f>SUM(H36:M36)</f>
        <v>204</v>
      </c>
      <c r="P36" s="85"/>
    </row>
    <row r="37" spans="1:30" x14ac:dyDescent="0.25">
      <c r="A37" s="16">
        <v>2</v>
      </c>
      <c r="B37" s="56" t="s">
        <v>13</v>
      </c>
      <c r="C37" s="18">
        <v>44047</v>
      </c>
      <c r="D37" s="17" t="s">
        <v>166</v>
      </c>
      <c r="E37" s="16"/>
      <c r="F37" s="27"/>
      <c r="G37" s="11">
        <v>204</v>
      </c>
      <c r="H37" s="30"/>
      <c r="I37" s="36"/>
      <c r="J37" s="33"/>
      <c r="K37" s="24"/>
      <c r="L37" s="30">
        <v>14</v>
      </c>
      <c r="M37" s="36">
        <v>190</v>
      </c>
      <c r="N37" s="91">
        <f t="shared" ref="N37:N41" si="4">SUM(H37:M37)</f>
        <v>204</v>
      </c>
      <c r="P37" s="85"/>
    </row>
    <row r="38" spans="1:30" x14ac:dyDescent="0.25">
      <c r="A38" s="16">
        <v>3</v>
      </c>
      <c r="B38" s="56" t="s">
        <v>13</v>
      </c>
      <c r="C38" s="18">
        <v>44048</v>
      </c>
      <c r="D38" s="17" t="s">
        <v>167</v>
      </c>
      <c r="E38" s="16"/>
      <c r="F38" s="27"/>
      <c r="G38" s="11">
        <v>204</v>
      </c>
      <c r="H38" s="30"/>
      <c r="I38" s="36"/>
      <c r="J38" s="33"/>
      <c r="K38" s="24"/>
      <c r="L38" s="30">
        <v>14</v>
      </c>
      <c r="M38" s="36">
        <v>190</v>
      </c>
      <c r="N38" s="91">
        <f t="shared" si="4"/>
        <v>204</v>
      </c>
      <c r="P38" s="85"/>
    </row>
    <row r="39" spans="1:30" x14ac:dyDescent="0.25">
      <c r="A39" s="16">
        <v>4</v>
      </c>
      <c r="B39" s="56" t="s">
        <v>13</v>
      </c>
      <c r="C39" s="18">
        <v>44049</v>
      </c>
      <c r="D39" s="17" t="s">
        <v>165</v>
      </c>
      <c r="E39" s="16"/>
      <c r="F39" s="27"/>
      <c r="G39" s="11">
        <v>204</v>
      </c>
      <c r="H39" s="30"/>
      <c r="I39" s="36"/>
      <c r="J39" s="33"/>
      <c r="K39" s="24"/>
      <c r="L39" s="30">
        <v>14</v>
      </c>
      <c r="M39" s="36">
        <v>190</v>
      </c>
      <c r="N39" s="91">
        <f t="shared" si="4"/>
        <v>204</v>
      </c>
      <c r="P39" s="85"/>
    </row>
    <row r="40" spans="1:30" x14ac:dyDescent="0.25">
      <c r="A40" s="16">
        <v>5</v>
      </c>
      <c r="B40" s="56" t="s">
        <v>13</v>
      </c>
      <c r="C40" s="18">
        <v>44050</v>
      </c>
      <c r="D40" s="17" t="s">
        <v>164</v>
      </c>
      <c r="E40" s="16"/>
      <c r="F40" s="27"/>
      <c r="G40" s="11">
        <v>204</v>
      </c>
      <c r="H40" s="30"/>
      <c r="I40" s="36"/>
      <c r="J40" s="33"/>
      <c r="K40" s="24"/>
      <c r="L40" s="30">
        <v>14</v>
      </c>
      <c r="M40" s="36">
        <v>190</v>
      </c>
      <c r="N40" s="91">
        <f t="shared" si="4"/>
        <v>204</v>
      </c>
      <c r="P40" s="85"/>
    </row>
    <row r="41" spans="1:30" ht="15.75" thickBot="1" x14ac:dyDescent="0.3">
      <c r="A41" s="16">
        <v>6</v>
      </c>
      <c r="B41" s="56" t="s">
        <v>13</v>
      </c>
      <c r="C41" s="18">
        <v>44050</v>
      </c>
      <c r="D41" s="17" t="s">
        <v>163</v>
      </c>
      <c r="E41" s="16"/>
      <c r="F41" s="27"/>
      <c r="G41" s="11">
        <v>204</v>
      </c>
      <c r="H41" s="30"/>
      <c r="I41" s="36"/>
      <c r="J41" s="33"/>
      <c r="K41" s="24"/>
      <c r="L41" s="30">
        <v>14</v>
      </c>
      <c r="M41" s="36">
        <v>190</v>
      </c>
      <c r="N41" s="91">
        <f t="shared" si="4"/>
        <v>204</v>
      </c>
      <c r="P41" s="85"/>
    </row>
    <row r="42" spans="1:30" ht="16.5" thickTop="1" thickBot="1" x14ac:dyDescent="0.3">
      <c r="A42" s="16"/>
      <c r="B42" s="56"/>
      <c r="C42" s="18"/>
      <c r="D42" s="15"/>
      <c r="E42" s="15"/>
      <c r="F42" s="15"/>
      <c r="G42" s="78" t="s">
        <v>6</v>
      </c>
      <c r="H42" s="79" t="s">
        <v>25</v>
      </c>
      <c r="I42" s="108">
        <f>SUM(H36:H41,J36:J41,L36:L41)</f>
        <v>84</v>
      </c>
      <c r="J42" s="109"/>
      <c r="K42" s="80" t="s">
        <v>24</v>
      </c>
      <c r="L42" s="108">
        <f>SUM(I36:I41,K36:K41,M36:M41)</f>
        <v>1140</v>
      </c>
      <c r="M42" s="109"/>
      <c r="N42" s="81">
        <f>SUM(N36:N41)</f>
        <v>1224</v>
      </c>
    </row>
    <row r="43" spans="1:30" ht="16.5" thickTop="1" thickBot="1" x14ac:dyDescent="0.3">
      <c r="A43" s="15">
        <v>1</v>
      </c>
      <c r="B43" s="98" t="s">
        <v>125</v>
      </c>
      <c r="C43" s="14" t="s">
        <v>170</v>
      </c>
      <c r="D43" s="13" t="s">
        <v>169</v>
      </c>
      <c r="E43" s="15"/>
      <c r="F43" s="28"/>
      <c r="G43" s="9">
        <v>9</v>
      </c>
      <c r="H43" s="31"/>
      <c r="I43" s="37"/>
      <c r="J43" s="10"/>
      <c r="K43" s="21"/>
      <c r="L43" s="31"/>
      <c r="M43" s="37">
        <v>9</v>
      </c>
      <c r="N43" s="90">
        <f>SUM(H43:M43)</f>
        <v>9</v>
      </c>
    </row>
    <row r="44" spans="1:30" ht="16.5" thickTop="1" thickBot="1" x14ac:dyDescent="0.3">
      <c r="A44" s="15"/>
      <c r="B44" s="10" t="s">
        <v>28</v>
      </c>
      <c r="C44" s="15"/>
      <c r="D44" s="13"/>
      <c r="E44" s="15"/>
      <c r="F44" s="28"/>
      <c r="G44" s="32" t="s">
        <v>6</v>
      </c>
      <c r="H44" s="40" t="s">
        <v>25</v>
      </c>
      <c r="I44" s="101">
        <f>SUM(H43:H43,J43:J43,L43:L43)</f>
        <v>0</v>
      </c>
      <c r="J44" s="102">
        <f>SUM(J43:J43)</f>
        <v>0</v>
      </c>
      <c r="K44" s="41" t="s">
        <v>24</v>
      </c>
      <c r="L44" s="101">
        <f>SUM(I43:I43,K43:K43,M43:M43)</f>
        <v>9</v>
      </c>
      <c r="M44" s="102">
        <f>SUM(M43:M43)</f>
        <v>9</v>
      </c>
      <c r="N44" s="87">
        <f>SUM(N43:N43)</f>
        <v>9</v>
      </c>
    </row>
    <row r="45" spans="1:30" ht="16.5" thickTop="1" thickBot="1" x14ac:dyDescent="0.3">
      <c r="A45" s="15">
        <v>1</v>
      </c>
      <c r="B45" s="10" t="s">
        <v>171</v>
      </c>
      <c r="C45" s="13" t="s">
        <v>168</v>
      </c>
      <c r="D45" s="15" t="s">
        <v>172</v>
      </c>
      <c r="E45" s="15" t="s">
        <v>173</v>
      </c>
      <c r="F45" s="28"/>
      <c r="G45" s="60" t="s">
        <v>174</v>
      </c>
      <c r="H45" s="75">
        <v>161</v>
      </c>
      <c r="I45" s="76">
        <v>182</v>
      </c>
      <c r="J45" s="31"/>
      <c r="K45" s="21"/>
      <c r="L45" s="31"/>
      <c r="M45" s="37"/>
      <c r="N45" s="90">
        <f>SUM(H45:M45)</f>
        <v>343</v>
      </c>
    </row>
    <row r="46" spans="1:30" ht="16.5" thickTop="1" thickBot="1" x14ac:dyDescent="0.3">
      <c r="A46" s="15"/>
      <c r="B46" s="10" t="s">
        <v>28</v>
      </c>
      <c r="C46" s="15"/>
      <c r="D46" s="15"/>
      <c r="E46" s="15"/>
      <c r="F46" s="28"/>
      <c r="G46" s="32" t="s">
        <v>6</v>
      </c>
      <c r="H46" s="40" t="s">
        <v>25</v>
      </c>
      <c r="I46" s="101">
        <f>SUM(H45:H45,J45:J45,L45:L45)</f>
        <v>161</v>
      </c>
      <c r="J46" s="102">
        <f>SUM(J44:J44)</f>
        <v>0</v>
      </c>
      <c r="K46" s="41" t="s">
        <v>24</v>
      </c>
      <c r="L46" s="101">
        <f>SUM(I45:I45,K45:K45,M45:M45)</f>
        <v>182</v>
      </c>
      <c r="M46" s="102">
        <f>SUM(M44:M44)</f>
        <v>9</v>
      </c>
      <c r="N46" s="87">
        <f>SUM(N45:N45)</f>
        <v>343</v>
      </c>
    </row>
    <row r="47" spans="1:30" ht="22.5" thickTop="1" thickBot="1" x14ac:dyDescent="0.4">
      <c r="B47" s="88"/>
      <c r="E47" s="12"/>
      <c r="F47" s="103" t="s">
        <v>21</v>
      </c>
      <c r="G47" s="104"/>
      <c r="H47" s="38">
        <f>SUM(H34,H36:H41,H43:H43,H45:H45)</f>
        <v>161</v>
      </c>
      <c r="I47" s="38">
        <f t="shared" ref="I47:M47" si="5">SUM(I34,I36:I41,I43:I43,I45:I45)</f>
        <v>182</v>
      </c>
      <c r="J47" s="38">
        <f t="shared" si="5"/>
        <v>0</v>
      </c>
      <c r="K47" s="38">
        <f t="shared" si="5"/>
        <v>0</v>
      </c>
      <c r="L47" s="38">
        <f t="shared" si="5"/>
        <v>84</v>
      </c>
      <c r="M47" s="38">
        <f t="shared" si="5"/>
        <v>1149</v>
      </c>
      <c r="N47" s="89">
        <f>SUM(N35,N42,N44,N46)</f>
        <v>1576</v>
      </c>
    </row>
    <row r="48" spans="1:30" ht="16.5" thickTop="1" thickBot="1" x14ac:dyDescent="0.3">
      <c r="G48" s="3"/>
      <c r="H48" s="3"/>
      <c r="I48" s="3"/>
      <c r="J48" s="3"/>
      <c r="K48" s="3"/>
      <c r="L48" s="3"/>
    </row>
    <row r="49" spans="1:16" ht="16.5" thickTop="1" thickBot="1" x14ac:dyDescent="0.3">
      <c r="B49" s="55"/>
      <c r="F49" s="12"/>
      <c r="G49" s="105" t="s">
        <v>10</v>
      </c>
      <c r="H49" s="106"/>
      <c r="I49" s="106"/>
      <c r="J49" s="106"/>
      <c r="K49" s="106"/>
      <c r="L49" s="107"/>
      <c r="M49" s="25"/>
      <c r="N49" s="94">
        <f>SUM(H47,J47,L47)</f>
        <v>245</v>
      </c>
    </row>
    <row r="50" spans="1:16" ht="16.5" thickTop="1" thickBot="1" x14ac:dyDescent="0.3">
      <c r="B50" s="55"/>
      <c r="F50" s="12"/>
      <c r="G50" s="110" t="s">
        <v>11</v>
      </c>
      <c r="H50" s="111"/>
      <c r="I50" s="111"/>
      <c r="J50" s="111"/>
      <c r="K50" s="111"/>
      <c r="L50" s="112"/>
      <c r="M50" s="26"/>
      <c r="N50" s="95">
        <f>SUM(I47,K47,M47)</f>
        <v>1331</v>
      </c>
    </row>
    <row r="51" spans="1:16" ht="15.75" thickTop="1" x14ac:dyDescent="0.25"/>
    <row r="53" spans="1:16" ht="20.25" x14ac:dyDescent="0.3">
      <c r="B53" s="118" t="s">
        <v>0</v>
      </c>
      <c r="C53" s="118"/>
      <c r="D53" s="118"/>
      <c r="E53" s="118"/>
      <c r="F53" s="118"/>
      <c r="G53" s="118"/>
      <c r="H53" s="118"/>
      <c r="I53" s="4"/>
      <c r="J53" s="4"/>
      <c r="K53" s="4"/>
      <c r="L53" s="4"/>
      <c r="M53" s="4"/>
      <c r="N53" s="4"/>
    </row>
    <row r="54" spans="1:16" ht="15.75" x14ac:dyDescent="0.25">
      <c r="A54" s="7"/>
      <c r="B54" s="119" t="s">
        <v>1</v>
      </c>
      <c r="C54" s="119"/>
      <c r="D54" s="119"/>
      <c r="E54" s="119"/>
      <c r="F54" s="119"/>
      <c r="G54" s="119"/>
      <c r="H54" s="119"/>
      <c r="I54" s="5"/>
      <c r="J54" s="5"/>
      <c r="K54" s="5"/>
      <c r="L54" s="5"/>
      <c r="M54" s="5"/>
      <c r="N54" s="5"/>
    </row>
    <row r="55" spans="1:16" ht="15.75" x14ac:dyDescent="0.25">
      <c r="A55" s="7"/>
      <c r="B55" s="120" t="s">
        <v>34</v>
      </c>
      <c r="C55" s="120"/>
      <c r="D55" s="120"/>
      <c r="E55" s="120"/>
      <c r="F55" s="120"/>
      <c r="G55" s="120"/>
      <c r="H55" s="120"/>
      <c r="I55" s="7"/>
      <c r="J55" s="7"/>
      <c r="K55" s="7"/>
      <c r="L55" s="7"/>
      <c r="M55" s="8"/>
      <c r="N55" s="8"/>
    </row>
    <row r="56" spans="1:16" ht="16.5" thickBot="1" x14ac:dyDescent="0.3">
      <c r="A56" s="7"/>
      <c r="B56" s="120" t="s">
        <v>175</v>
      </c>
      <c r="C56" s="120"/>
      <c r="D56" s="120"/>
      <c r="E56" s="120"/>
      <c r="F56" s="120"/>
      <c r="G56" s="120"/>
      <c r="H56" s="120"/>
      <c r="I56" s="8"/>
      <c r="J56" s="8"/>
      <c r="K56" s="8"/>
      <c r="L56" s="8"/>
      <c r="M56" s="8"/>
      <c r="N56" s="8"/>
    </row>
    <row r="57" spans="1:16" ht="16.5" thickTop="1" thickBot="1" x14ac:dyDescent="0.3">
      <c r="A57" s="99" t="s">
        <v>72</v>
      </c>
      <c r="B57" s="99" t="s">
        <v>15</v>
      </c>
      <c r="C57" s="99" t="s">
        <v>2</v>
      </c>
      <c r="D57" s="99" t="s">
        <v>3</v>
      </c>
      <c r="E57" s="99" t="s">
        <v>4</v>
      </c>
      <c r="F57" s="121" t="s">
        <v>7</v>
      </c>
      <c r="G57" s="99" t="s">
        <v>5</v>
      </c>
      <c r="H57" s="117" t="s">
        <v>20</v>
      </c>
      <c r="I57" s="117"/>
      <c r="J57" s="115" t="s">
        <v>19</v>
      </c>
      <c r="K57" s="116"/>
      <c r="L57" s="117" t="s">
        <v>18</v>
      </c>
      <c r="M57" s="117"/>
      <c r="N57" s="113" t="s">
        <v>6</v>
      </c>
    </row>
    <row r="58" spans="1:16" ht="16.5" thickTop="1" thickBot="1" x14ac:dyDescent="0.3">
      <c r="A58" s="100"/>
      <c r="B58" s="100"/>
      <c r="C58" s="100"/>
      <c r="D58" s="100"/>
      <c r="E58" s="100"/>
      <c r="F58" s="122"/>
      <c r="G58" s="100"/>
      <c r="H58" s="29" t="s">
        <v>8</v>
      </c>
      <c r="I58" s="35" t="s">
        <v>9</v>
      </c>
      <c r="J58" s="19" t="s">
        <v>8</v>
      </c>
      <c r="K58" s="20" t="s">
        <v>9</v>
      </c>
      <c r="L58" s="29" t="s">
        <v>8</v>
      </c>
      <c r="M58" s="35" t="s">
        <v>9</v>
      </c>
      <c r="N58" s="114"/>
    </row>
    <row r="59" spans="1:16" ht="16.5" thickTop="1" thickBot="1" x14ac:dyDescent="0.3">
      <c r="A59" s="16"/>
      <c r="B59" s="56" t="s">
        <v>31</v>
      </c>
      <c r="C59" s="18"/>
      <c r="D59" s="17" t="s">
        <v>73</v>
      </c>
      <c r="E59" s="16"/>
      <c r="F59" s="27" t="s">
        <v>74</v>
      </c>
      <c r="G59" s="11"/>
      <c r="H59" s="30">
        <v>4</v>
      </c>
      <c r="I59" s="36">
        <v>3</v>
      </c>
      <c r="J59" s="33"/>
      <c r="K59" s="24"/>
      <c r="L59" s="30">
        <v>3</v>
      </c>
      <c r="M59" s="36">
        <v>2</v>
      </c>
      <c r="N59" s="91">
        <f>SUM(H59:M59)</f>
        <v>12</v>
      </c>
      <c r="P59" s="85"/>
    </row>
    <row r="60" spans="1:16" ht="16.5" thickTop="1" thickBot="1" x14ac:dyDescent="0.3">
      <c r="A60" s="15"/>
      <c r="B60" s="10" t="s">
        <v>28</v>
      </c>
      <c r="C60" s="15"/>
      <c r="D60" s="13"/>
      <c r="E60" s="15"/>
      <c r="F60" s="28"/>
      <c r="G60" s="32" t="s">
        <v>6</v>
      </c>
      <c r="H60" s="40" t="s">
        <v>25</v>
      </c>
      <c r="I60" s="101">
        <f>SUM(H59:H59,J59:J59,L59:L59)</f>
        <v>7</v>
      </c>
      <c r="J60" s="102">
        <f>SUM(J56:J58)</f>
        <v>0</v>
      </c>
      <c r="K60" s="41" t="s">
        <v>24</v>
      </c>
      <c r="L60" s="101">
        <f>SUM(I59:I59,K59:K59,M59:M59)</f>
        <v>5</v>
      </c>
      <c r="M60" s="102">
        <f>SUM(M56:M58)</f>
        <v>0</v>
      </c>
      <c r="N60" s="87">
        <f>SUM(N59:N59)</f>
        <v>12</v>
      </c>
    </row>
    <row r="61" spans="1:16" ht="15.75" thickTop="1" x14ac:dyDescent="0.25">
      <c r="A61" s="16">
        <v>1</v>
      </c>
      <c r="B61" s="56" t="s">
        <v>75</v>
      </c>
      <c r="C61" s="18">
        <v>44099</v>
      </c>
      <c r="D61" s="17" t="s">
        <v>176</v>
      </c>
      <c r="E61" s="16"/>
      <c r="F61" s="16" t="s">
        <v>128</v>
      </c>
      <c r="G61" s="11" t="s">
        <v>177</v>
      </c>
      <c r="H61" s="30"/>
      <c r="I61" s="36"/>
      <c r="J61" s="33"/>
      <c r="K61" s="24">
        <v>10</v>
      </c>
      <c r="L61" s="30"/>
      <c r="M61" s="36"/>
      <c r="N61" s="91">
        <f>SUM(H61:M61)</f>
        <v>10</v>
      </c>
    </row>
    <row r="62" spans="1:16" x14ac:dyDescent="0.25">
      <c r="A62" s="16">
        <v>2</v>
      </c>
      <c r="B62" s="56" t="s">
        <v>75</v>
      </c>
      <c r="C62" s="18">
        <v>44099</v>
      </c>
      <c r="D62" s="17" t="s">
        <v>176</v>
      </c>
      <c r="E62" s="16"/>
      <c r="F62" s="27" t="s">
        <v>179</v>
      </c>
      <c r="G62" s="11" t="s">
        <v>178</v>
      </c>
      <c r="H62" s="30"/>
      <c r="I62" s="36"/>
      <c r="J62" s="33"/>
      <c r="K62" s="24"/>
      <c r="L62" s="30"/>
      <c r="M62" s="36">
        <v>7</v>
      </c>
      <c r="N62" s="91">
        <f t="shared" ref="N62:N63" si="6">SUM(H62:M62)</f>
        <v>7</v>
      </c>
    </row>
    <row r="63" spans="1:16" ht="15.75" thickBot="1" x14ac:dyDescent="0.3">
      <c r="A63" s="16">
        <v>3</v>
      </c>
      <c r="B63" s="56" t="s">
        <v>75</v>
      </c>
      <c r="C63" s="18">
        <v>28</v>
      </c>
      <c r="D63" s="17" t="s">
        <v>176</v>
      </c>
      <c r="E63" s="16"/>
      <c r="F63" s="27" t="s">
        <v>179</v>
      </c>
      <c r="G63" s="11" t="s">
        <v>177</v>
      </c>
      <c r="H63" s="30"/>
      <c r="I63" s="36"/>
      <c r="J63" s="33"/>
      <c r="K63" s="24">
        <v>9</v>
      </c>
      <c r="L63" s="30">
        <v>2</v>
      </c>
      <c r="M63" s="36">
        <v>8</v>
      </c>
      <c r="N63" s="91">
        <f t="shared" si="6"/>
        <v>19</v>
      </c>
    </row>
    <row r="64" spans="1:16" ht="16.5" thickTop="1" thickBot="1" x14ac:dyDescent="0.3">
      <c r="A64" s="16"/>
      <c r="B64" s="56"/>
      <c r="C64" s="18"/>
      <c r="D64" s="15"/>
      <c r="E64" s="15"/>
      <c r="F64" s="15"/>
      <c r="G64" s="78" t="s">
        <v>6</v>
      </c>
      <c r="H64" s="79" t="s">
        <v>25</v>
      </c>
      <c r="I64" s="108">
        <f>SUM(H61:H63,J61:J63,L61:L63)</f>
        <v>2</v>
      </c>
      <c r="J64" s="109"/>
      <c r="K64" s="80" t="s">
        <v>24</v>
      </c>
      <c r="L64" s="108">
        <f>SUM(I61:I63,K61:K63,M61:M63)</f>
        <v>34</v>
      </c>
      <c r="M64" s="109"/>
      <c r="N64" s="81">
        <f>SUM(N61:N63)</f>
        <v>36</v>
      </c>
    </row>
    <row r="65" spans="1:14" ht="15.75" thickTop="1" x14ac:dyDescent="0.25">
      <c r="A65" s="15">
        <v>1</v>
      </c>
      <c r="B65" s="53" t="s">
        <v>13</v>
      </c>
      <c r="C65" s="13">
        <v>44095</v>
      </c>
      <c r="D65" s="13" t="s">
        <v>185</v>
      </c>
      <c r="E65" s="15"/>
      <c r="F65" s="28" t="s">
        <v>128</v>
      </c>
      <c r="G65" s="60"/>
      <c r="H65" s="75"/>
      <c r="I65" s="76"/>
      <c r="J65" s="31"/>
      <c r="K65" s="21"/>
      <c r="L65" s="31">
        <v>10</v>
      </c>
      <c r="M65" s="37">
        <v>37</v>
      </c>
      <c r="N65" s="90">
        <f>SUM(H65:M65)</f>
        <v>47</v>
      </c>
    </row>
    <row r="66" spans="1:14" x14ac:dyDescent="0.25">
      <c r="A66" s="15">
        <v>2</v>
      </c>
      <c r="B66" s="53" t="s">
        <v>13</v>
      </c>
      <c r="C66" s="13"/>
      <c r="D66" s="13"/>
      <c r="E66" s="15"/>
      <c r="F66" s="28"/>
      <c r="G66" s="60"/>
      <c r="H66" s="10"/>
      <c r="I66" s="21"/>
      <c r="J66" s="10"/>
      <c r="K66" s="21"/>
      <c r="L66" s="10"/>
      <c r="M66" s="21"/>
      <c r="N66" s="90">
        <f>SUM(H66:M66)</f>
        <v>0</v>
      </c>
    </row>
    <row r="67" spans="1:14" ht="15.75" thickBot="1" x14ac:dyDescent="0.3">
      <c r="A67" s="15">
        <v>3</v>
      </c>
      <c r="B67" s="53" t="s">
        <v>13</v>
      </c>
      <c r="C67" s="13"/>
      <c r="D67" s="13"/>
      <c r="E67" s="15"/>
      <c r="F67" s="28"/>
      <c r="G67" s="60"/>
      <c r="H67" s="10"/>
      <c r="I67" s="21"/>
      <c r="J67" s="10"/>
      <c r="K67" s="21"/>
      <c r="L67" s="10"/>
      <c r="M67" s="21"/>
      <c r="N67" s="90">
        <f t="shared" ref="N67" si="7">SUM(H67:M67)</f>
        <v>0</v>
      </c>
    </row>
    <row r="68" spans="1:14" ht="16.5" thickTop="1" thickBot="1" x14ac:dyDescent="0.3">
      <c r="A68" s="15"/>
      <c r="B68" s="10" t="s">
        <v>28</v>
      </c>
      <c r="C68" s="15"/>
      <c r="D68" s="13"/>
      <c r="E68" s="15"/>
      <c r="F68" s="28"/>
      <c r="G68" s="32" t="s">
        <v>6</v>
      </c>
      <c r="H68" s="40" t="s">
        <v>25</v>
      </c>
      <c r="I68" s="101">
        <f>SUM(H65:H67,J65:J67,L65:L67)</f>
        <v>10</v>
      </c>
      <c r="J68" s="102" t="e">
        <f>SUM(#REF!)</f>
        <v>#REF!</v>
      </c>
      <c r="K68" s="41" t="s">
        <v>24</v>
      </c>
      <c r="L68" s="101">
        <f>SUM(I65:I67,K65:K67,M65:M67)</f>
        <v>37</v>
      </c>
      <c r="M68" s="102" t="e">
        <f>SUM(#REF!)</f>
        <v>#REF!</v>
      </c>
      <c r="N68" s="87">
        <f>SUM(N65:N67)</f>
        <v>47</v>
      </c>
    </row>
    <row r="69" spans="1:14" ht="15.75" thickTop="1" x14ac:dyDescent="0.25">
      <c r="A69" s="15">
        <v>1</v>
      </c>
      <c r="B69" s="23" t="s">
        <v>125</v>
      </c>
      <c r="C69" s="14">
        <v>44096</v>
      </c>
      <c r="D69" s="13" t="s">
        <v>184</v>
      </c>
      <c r="E69" s="15"/>
      <c r="F69" s="28" t="s">
        <v>128</v>
      </c>
      <c r="G69" s="9" t="s">
        <v>182</v>
      </c>
      <c r="H69" s="75"/>
      <c r="I69" s="76"/>
      <c r="J69" s="31"/>
      <c r="K69" s="21"/>
      <c r="L69" s="31"/>
      <c r="M69" s="37">
        <v>3</v>
      </c>
      <c r="N69" s="90">
        <f t="shared" ref="N69:N71" si="8">SUM(H69:M69)</f>
        <v>3</v>
      </c>
    </row>
    <row r="70" spans="1:14" x14ac:dyDescent="0.25">
      <c r="A70" s="15">
        <v>2</v>
      </c>
      <c r="B70" s="23" t="s">
        <v>125</v>
      </c>
      <c r="C70" s="14">
        <v>44097</v>
      </c>
      <c r="D70" s="13" t="s">
        <v>180</v>
      </c>
      <c r="E70" s="15"/>
      <c r="F70" s="28" t="s">
        <v>128</v>
      </c>
      <c r="G70" s="9" t="s">
        <v>183</v>
      </c>
      <c r="H70" s="10"/>
      <c r="I70" s="21"/>
      <c r="J70" s="10"/>
      <c r="K70" s="21"/>
      <c r="L70" s="10"/>
      <c r="M70" s="21">
        <v>3</v>
      </c>
      <c r="N70" s="90">
        <f t="shared" si="8"/>
        <v>3</v>
      </c>
    </row>
    <row r="71" spans="1:14" ht="15.75" thickBot="1" x14ac:dyDescent="0.3">
      <c r="A71" s="15">
        <v>3</v>
      </c>
      <c r="B71" s="23" t="s">
        <v>125</v>
      </c>
      <c r="C71" s="14">
        <v>44098</v>
      </c>
      <c r="D71" s="13" t="s">
        <v>181</v>
      </c>
      <c r="E71" s="15"/>
      <c r="F71" s="28" t="s">
        <v>128</v>
      </c>
      <c r="G71" s="9" t="s">
        <v>182</v>
      </c>
      <c r="H71" s="10"/>
      <c r="I71" s="21"/>
      <c r="J71" s="10"/>
      <c r="K71" s="21"/>
      <c r="L71" s="10"/>
      <c r="M71" s="21">
        <v>3</v>
      </c>
      <c r="N71" s="90">
        <f t="shared" si="8"/>
        <v>3</v>
      </c>
    </row>
    <row r="72" spans="1:14" ht="16.5" thickTop="1" thickBot="1" x14ac:dyDescent="0.3">
      <c r="A72" s="15"/>
      <c r="B72" s="10" t="s">
        <v>28</v>
      </c>
      <c r="C72" s="15"/>
      <c r="D72" s="13"/>
      <c r="E72" s="15"/>
      <c r="F72" s="28"/>
      <c r="G72" s="32" t="s">
        <v>6</v>
      </c>
      <c r="H72" s="40" t="s">
        <v>25</v>
      </c>
      <c r="I72" s="101">
        <f>SUM(H69:H71,J69:J71,L69:L71)</f>
        <v>0</v>
      </c>
      <c r="J72" s="102" t="e">
        <f>SUM(#REF!)</f>
        <v>#REF!</v>
      </c>
      <c r="K72" s="41" t="s">
        <v>24</v>
      </c>
      <c r="L72" s="101">
        <f>SUM(I69:I71,K69:K71,M69:M71)</f>
        <v>9</v>
      </c>
      <c r="M72" s="102" t="e">
        <f>SUM(#REF!)</f>
        <v>#REF!</v>
      </c>
      <c r="N72" s="87">
        <f>SUM(N69:N71)</f>
        <v>9</v>
      </c>
    </row>
    <row r="73" spans="1:14" ht="22.5" thickTop="1" thickBot="1" x14ac:dyDescent="0.4">
      <c r="B73" s="54"/>
      <c r="E73" s="12"/>
      <c r="F73" s="103" t="s">
        <v>21</v>
      </c>
      <c r="G73" s="104"/>
      <c r="H73" s="38">
        <f>SUM(H59,H61:H63,H65:H67,H69:H71)</f>
        <v>4</v>
      </c>
      <c r="I73" s="38">
        <f t="shared" ref="I73:M73" si="9">SUM(I59,I61:I63,I65:I67,I69:I71)</f>
        <v>3</v>
      </c>
      <c r="J73" s="38">
        <f t="shared" si="9"/>
        <v>0</v>
      </c>
      <c r="K73" s="38">
        <f t="shared" si="9"/>
        <v>19</v>
      </c>
      <c r="L73" s="38">
        <f t="shared" si="9"/>
        <v>15</v>
      </c>
      <c r="M73" s="38">
        <f t="shared" si="9"/>
        <v>63</v>
      </c>
      <c r="N73" s="89">
        <f>SUM(N60,N64,N68,N72)</f>
        <v>104</v>
      </c>
    </row>
    <row r="74" spans="1:14" ht="16.5" thickTop="1" thickBot="1" x14ac:dyDescent="0.3">
      <c r="G74" s="3"/>
      <c r="H74" s="3"/>
      <c r="I74" s="3"/>
      <c r="J74" s="3"/>
      <c r="K74" s="3"/>
      <c r="L74" s="3"/>
    </row>
    <row r="75" spans="1:14" ht="16.5" thickTop="1" thickBot="1" x14ac:dyDescent="0.3">
      <c r="B75" s="55"/>
      <c r="F75" s="12"/>
      <c r="G75" s="105" t="s">
        <v>10</v>
      </c>
      <c r="H75" s="106"/>
      <c r="I75" s="106"/>
      <c r="J75" s="106"/>
      <c r="K75" s="106"/>
      <c r="L75" s="107"/>
      <c r="M75" s="25"/>
      <c r="N75" s="94">
        <f>SUM(H73,J73,L73)</f>
        <v>19</v>
      </c>
    </row>
    <row r="76" spans="1:14" ht="16.5" thickTop="1" thickBot="1" x14ac:dyDescent="0.3">
      <c r="B76" s="55"/>
      <c r="F76" s="12"/>
      <c r="G76" s="110" t="s">
        <v>11</v>
      </c>
      <c r="H76" s="111"/>
      <c r="I76" s="111"/>
      <c r="J76" s="111"/>
      <c r="K76" s="111"/>
      <c r="L76" s="112"/>
      <c r="M76" s="26"/>
      <c r="N76" s="95">
        <f>SUM(I73,K73,M73)</f>
        <v>85</v>
      </c>
    </row>
    <row r="77" spans="1:14" ht="15.75" thickTop="1" x14ac:dyDescent="0.25"/>
  </sheetData>
  <mergeCells count="96">
    <mergeCell ref="I64:J64"/>
    <mergeCell ref="L64:M64"/>
    <mergeCell ref="G76:L76"/>
    <mergeCell ref="I68:J68"/>
    <mergeCell ref="L68:M68"/>
    <mergeCell ref="F73:G73"/>
    <mergeCell ref="G75:L75"/>
    <mergeCell ref="I72:J72"/>
    <mergeCell ref="L72:M72"/>
    <mergeCell ref="J57:K57"/>
    <mergeCell ref="L57:M57"/>
    <mergeCell ref="N57:N58"/>
    <mergeCell ref="I60:J60"/>
    <mergeCell ref="L60:M60"/>
    <mergeCell ref="B54:H54"/>
    <mergeCell ref="B55:H55"/>
    <mergeCell ref="B56:H56"/>
    <mergeCell ref="A57:A58"/>
    <mergeCell ref="B57:B58"/>
    <mergeCell ref="C57:C58"/>
    <mergeCell ref="D57:D58"/>
    <mergeCell ref="E57:E58"/>
    <mergeCell ref="F57:F58"/>
    <mergeCell ref="G57:G58"/>
    <mergeCell ref="H57:I57"/>
    <mergeCell ref="B53:H53"/>
    <mergeCell ref="I35:J35"/>
    <mergeCell ref="L35:M35"/>
    <mergeCell ref="I42:J42"/>
    <mergeCell ref="L42:M42"/>
    <mergeCell ref="I44:J44"/>
    <mergeCell ref="L44:M44"/>
    <mergeCell ref="I46:J46"/>
    <mergeCell ref="L46:M46"/>
    <mergeCell ref="F47:G47"/>
    <mergeCell ref="G49:L49"/>
    <mergeCell ref="G50:L50"/>
    <mergeCell ref="AC32:AD32"/>
    <mergeCell ref="G32:G33"/>
    <mergeCell ref="H32:I32"/>
    <mergeCell ref="J32:K32"/>
    <mergeCell ref="L32:M32"/>
    <mergeCell ref="N32:N33"/>
    <mergeCell ref="Q32:R32"/>
    <mergeCell ref="S32:T32"/>
    <mergeCell ref="U32:V32"/>
    <mergeCell ref="W32:X32"/>
    <mergeCell ref="Y32:Z32"/>
    <mergeCell ref="AA32:AB32"/>
    <mergeCell ref="A32:A33"/>
    <mergeCell ref="B32:B33"/>
    <mergeCell ref="C32:C33"/>
    <mergeCell ref="D32:D33"/>
    <mergeCell ref="E32:E33"/>
    <mergeCell ref="F32:F33"/>
    <mergeCell ref="S31:T31"/>
    <mergeCell ref="U31:V31"/>
    <mergeCell ref="W31:X31"/>
    <mergeCell ref="Y31:Z31"/>
    <mergeCell ref="AA31:AB31"/>
    <mergeCell ref="AC31:AD31"/>
    <mergeCell ref="G25:L25"/>
    <mergeCell ref="B28:H28"/>
    <mergeCell ref="B29:H29"/>
    <mergeCell ref="B30:H30"/>
    <mergeCell ref="B31:H31"/>
    <mergeCell ref="Q31:R31"/>
    <mergeCell ref="N5:N6"/>
    <mergeCell ref="G24:L24"/>
    <mergeCell ref="I11:J11"/>
    <mergeCell ref="L11:M11"/>
    <mergeCell ref="I13:J13"/>
    <mergeCell ref="L13:M13"/>
    <mergeCell ref="I15:J15"/>
    <mergeCell ref="L15:M15"/>
    <mergeCell ref="I18:J18"/>
    <mergeCell ref="L18:M18"/>
    <mergeCell ref="I21:J21"/>
    <mergeCell ref="L21:M21"/>
    <mergeCell ref="F22:G22"/>
    <mergeCell ref="I9:J9"/>
    <mergeCell ref="L9:M9"/>
    <mergeCell ref="J5:K5"/>
    <mergeCell ref="B1:H1"/>
    <mergeCell ref="B2:H2"/>
    <mergeCell ref="B3:H3"/>
    <mergeCell ref="B4:H4"/>
    <mergeCell ref="F5:F6"/>
    <mergeCell ref="G5:G6"/>
    <mergeCell ref="H5:I5"/>
    <mergeCell ref="L5:M5"/>
    <mergeCell ref="A5:A6"/>
    <mergeCell ref="B5:B6"/>
    <mergeCell ref="C5:C6"/>
    <mergeCell ref="D5:D6"/>
    <mergeCell ref="E5:E6"/>
  </mergeCells>
  <phoneticPr fontId="15" type="noConversion"/>
  <hyperlinks>
    <hyperlink ref="H5" r:id="rId1" display="NIÑ@S" xr:uid="{C3A54375-B3B6-45BF-9C3E-3EF643F3998B}"/>
    <hyperlink ref="H32" r:id="rId2" display="NIÑ@S" xr:uid="{8D087CF8-6263-48A3-A860-1F97FACEB4A4}"/>
    <hyperlink ref="H57" r:id="rId3" display="NIÑ@S" xr:uid="{8A1972AA-C7A6-466C-9ACB-1402E1E8A081}"/>
  </hyperlinks>
  <pageMargins left="0.7" right="0.7" top="0.75" bottom="0.75" header="0.3" footer="0.3"/>
  <pageSetup orientation="portrait" verticalDpi="0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1er. trimestre</vt:lpstr>
      <vt:lpstr>2o trimestre</vt:lpstr>
      <vt:lpstr>3er trimestre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de Jesús</dc:creator>
  <cp:lastModifiedBy>Luz de Jesús</cp:lastModifiedBy>
  <cp:lastPrinted>2020-03-30T19:37:16Z</cp:lastPrinted>
  <dcterms:created xsi:type="dcterms:W3CDTF">2019-03-11T20:25:07Z</dcterms:created>
  <dcterms:modified xsi:type="dcterms:W3CDTF">2020-09-28T19:31:22Z</dcterms:modified>
</cp:coreProperties>
</file>